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65" windowWidth="15600" windowHeight="10875" activeTab="2"/>
  </bookViews>
  <sheets>
    <sheet name="01.01.14" sheetId="6" r:id="rId1"/>
    <sheet name="01.05.14 " sheetId="8" r:id="rId2"/>
    <sheet name="01.01.14.р 2" sheetId="9" r:id="rId3"/>
  </sheets>
  <calcPr calcId="145621"/>
</workbook>
</file>

<file path=xl/calcChain.xml><?xml version="1.0" encoding="utf-8"?>
<calcChain xmlns="http://schemas.openxmlformats.org/spreadsheetml/2006/main">
  <c r="D84" i="9" l="1"/>
  <c r="D80" i="9"/>
  <c r="D76" i="9"/>
  <c r="D72" i="9"/>
  <c r="G32" i="9"/>
  <c r="A47" i="9" l="1"/>
  <c r="A43" i="9"/>
  <c r="A40" i="9"/>
  <c r="C38" i="8" l="1"/>
  <c r="C38" i="6"/>
  <c r="A65" i="9" l="1"/>
  <c r="A76" i="9"/>
  <c r="A84" i="9"/>
  <c r="A80" i="9"/>
  <c r="A72" i="9"/>
  <c r="A61" i="9"/>
  <c r="A57" i="9"/>
  <c r="A53" i="9"/>
  <c r="A36" i="9"/>
  <c r="F37" i="8"/>
  <c r="F36" i="8"/>
  <c r="F34" i="8"/>
  <c r="F33" i="8"/>
  <c r="F32" i="8"/>
  <c r="F31" i="8"/>
  <c r="F30" i="8"/>
  <c r="F29" i="8"/>
  <c r="F28" i="8"/>
  <c r="F27" i="8"/>
  <c r="F26" i="8"/>
  <c r="F25" i="8"/>
  <c r="G29" i="9" l="1"/>
  <c r="G25" i="9"/>
  <c r="B20" i="9"/>
  <c r="D61" i="9" l="1"/>
  <c r="I61" i="9" s="1"/>
  <c r="D65" i="9"/>
  <c r="I65" i="9" s="1"/>
  <c r="D57" i="9"/>
  <c r="I57" i="9" s="1"/>
  <c r="D53" i="9"/>
  <c r="I53" i="9" s="1"/>
  <c r="D43" i="9"/>
  <c r="I43" i="9" s="1"/>
  <c r="D36" i="9"/>
  <c r="I36" i="9" s="1"/>
  <c r="D47" i="9"/>
  <c r="I47" i="9" s="1"/>
  <c r="D40" i="9"/>
  <c r="I40" i="9" s="1"/>
  <c r="F38" i="8"/>
  <c r="D38" i="8"/>
  <c r="I80" i="9" l="1"/>
  <c r="I72" i="9"/>
  <c r="I84" i="9"/>
  <c r="I76" i="9"/>
  <c r="I87" i="9" l="1"/>
  <c r="J87" i="9"/>
  <c r="F38" i="6"/>
  <c r="D38" i="6"/>
</calcChain>
</file>

<file path=xl/sharedStrings.xml><?xml version="1.0" encoding="utf-8"?>
<sst xmlns="http://schemas.openxmlformats.org/spreadsheetml/2006/main" count="178" uniqueCount="87">
  <si>
    <t>руб.</t>
  </si>
  <si>
    <t>с 01.09.2013г.</t>
  </si>
  <si>
    <t>с 01.01.2013г.</t>
  </si>
  <si>
    <t>с 01.02.2013г.</t>
  </si>
  <si>
    <t>РАСЧЁТЫ</t>
  </si>
  <si>
    <t>Главный бухгалтер :                                                       Мерянова Н.С.</t>
  </si>
  <si>
    <t>Расчет по ФОТ по МБУ городского поселения Хорлово " Подростково-молодёжный клуб"Новое  поколение".</t>
  </si>
  <si>
    <t>СОГЛАСОВАНО                                                                                              УТВЕРЖДЕНО</t>
  </si>
  <si>
    <t>МУНИЦИПАЛЬНОЕ БЮДЖЕТНОЕ УЧРЕЖДЕНИЕ ГОРОДСКОГО ПОСЕЛЕНИЯ ХОРЛОВО</t>
  </si>
  <si>
    <t>«ПОДРОСТКОВО-МОЛОДЕЖНЫЙ КЛУБ «НОВОЕ ПОКОЛЕНИЕ»</t>
  </si>
  <si>
    <t>Должность (специальность, профессия), разряд, класс (категория) квалификация</t>
  </si>
  <si>
    <t>Количество штатных единиц</t>
  </si>
  <si>
    <t>Тарифная ставка (оклад) и пр.,руб.</t>
  </si>
  <si>
    <t>Надбавки, руб.</t>
  </si>
  <si>
    <t>Директор высшей категории</t>
  </si>
  <si>
    <t>Заместитель директора 1 категории</t>
  </si>
  <si>
    <t>Специалист по работе с молодежью 1 категории</t>
  </si>
  <si>
    <t>Специалист по работе с молодежью 2 категории</t>
  </si>
  <si>
    <t>Заведующий хозяйством</t>
  </si>
  <si>
    <t>Главный бухгалтер</t>
  </si>
  <si>
    <t>Ведущий бухгалтер</t>
  </si>
  <si>
    <t>Главный редактор</t>
  </si>
  <si>
    <t>Оператор электронного набора и верстки</t>
  </si>
  <si>
    <t>Уборщик служебных помещений 2 разряд</t>
  </si>
  <si>
    <t>Рабочий по уборке территории 2 разряд</t>
  </si>
  <si>
    <t>ИТОГО</t>
  </si>
  <si>
    <t xml:space="preserve">   Всего,руб.</t>
  </si>
  <si>
    <t xml:space="preserve">         ДИРЕКТОР</t>
  </si>
  <si>
    <t xml:space="preserve"> МБУ «ПМК «НОВОЕ ПОКОЛЕНИЕ»                                                                                    ПИРОЖНИКОВ В.К.     </t>
  </si>
  <si>
    <t xml:space="preserve">Глава                                                                                                                     приказом директора МБУ «ПМК «Новое                    </t>
  </si>
  <si>
    <t>городского поселения Хорлово                А.М.Покровский                               поколение» _______________________</t>
  </si>
  <si>
    <t>Расчет</t>
  </si>
  <si>
    <t>с 01.05.2013г.</t>
  </si>
  <si>
    <t>с 01.03.2013г.</t>
  </si>
  <si>
    <t>с 01.04.2013г.</t>
  </si>
  <si>
    <t>с 01.06.2013г.</t>
  </si>
  <si>
    <t>с 01.07.2013г.</t>
  </si>
  <si>
    <t>с 01.08.2013г.</t>
  </si>
  <si>
    <t>с 01.10.2013г.</t>
  </si>
  <si>
    <t>с 01.11.2013г.</t>
  </si>
  <si>
    <t>Расчет стимулирующих выплат:</t>
  </si>
  <si>
    <t>170769,50 х 9% х 1 месяца =186138,75 руб.</t>
  </si>
  <si>
    <t>Проект</t>
  </si>
  <si>
    <t>Штатное расписание на 01.01.2014г</t>
  </si>
  <si>
    <t>с 01.12.2013г.</t>
  </si>
  <si>
    <t xml:space="preserve">руб </t>
  </si>
  <si>
    <t>х</t>
  </si>
  <si>
    <t>=</t>
  </si>
  <si>
    <t xml:space="preserve">Итого за января по штатному расписанию + стимулирующие выплаты составил </t>
  </si>
  <si>
    <t xml:space="preserve">Итого за февраль по штатному расписанию + стимулирующие выплаты составил </t>
  </si>
  <si>
    <t xml:space="preserve">Итого за март по штатному расписанию + стимулирующие выплаты составил </t>
  </si>
  <si>
    <t xml:space="preserve">Итого за апрель по штатному расписанию + стимулирующие выплаты составил </t>
  </si>
  <si>
    <t>Итого за май по штатному расписанию + стимулирующие выплаты составил .</t>
  </si>
  <si>
    <t xml:space="preserve">Итого за июнь  по штатному расписанию + стимулирующие выплаты составил </t>
  </si>
  <si>
    <t>Итого за июль  по штатному расписанию + стимулирующие выплаты составил</t>
  </si>
  <si>
    <t xml:space="preserve">Итого за август  по штатному расписанию + стимулирующие выплаты составил </t>
  </si>
  <si>
    <t xml:space="preserve">Итого за сентябрь по штатному расписанию + стимулирующие выплаты составил </t>
  </si>
  <si>
    <t xml:space="preserve">Итого за октябрь по штатному расписанию + стимулирующие выплаты составил </t>
  </si>
  <si>
    <t xml:space="preserve">Итого за декабрь по штатному расписанию + стимулирующие выплаты составил </t>
  </si>
  <si>
    <t xml:space="preserve">Итого за ноябрь по штатному расписанию + стимулирующие выплаты составил </t>
  </si>
  <si>
    <t>%</t>
  </si>
  <si>
    <t>Ст .211</t>
  </si>
  <si>
    <t>Ст.213</t>
  </si>
  <si>
    <t>Доплаты до 11000 руб.</t>
  </si>
  <si>
    <t>Штатное расписание на 01.05.2014г</t>
  </si>
  <si>
    <t>Увеличение на 9%  с 01.09.2014г.</t>
  </si>
  <si>
    <t>с 01.01.2014г.</t>
  </si>
  <si>
    <t xml:space="preserve"> по 31.01.2014г.</t>
  </si>
  <si>
    <t>с 01.02.2014г. по 28.02.2014г.</t>
  </si>
  <si>
    <t>с 01.03.2014г. по 31.03.2014г.</t>
  </si>
  <si>
    <t>с 01.04.2014г. по 30.04.2014г.</t>
  </si>
  <si>
    <t>с 01.05.2014г. по 31.05.2014г.</t>
  </si>
  <si>
    <t>с 01.06.2014г. по 30.06.2014г.</t>
  </si>
  <si>
    <t>01.07.2014г. по  30.07.2014г.</t>
  </si>
  <si>
    <t>01.08.2014г. по  31.08.2014г.</t>
  </si>
  <si>
    <t>с 01.09.2014г. по 30.09.2014г.</t>
  </si>
  <si>
    <t>с 01.10.2014г. по 31.10.2014г.</t>
  </si>
  <si>
    <t>с 01.11.2014г. по 30.11.2014г.</t>
  </si>
  <si>
    <t>с 01.12.2014г. по 31.12.2014г.</t>
  </si>
  <si>
    <t>По штатному расписанию на 2014г.  01.01.2014г.</t>
  </si>
  <si>
    <t>Увеличение на 6%  с 01.05.2014г.</t>
  </si>
  <si>
    <t>Итого:</t>
  </si>
  <si>
    <t>+</t>
  </si>
  <si>
    <t xml:space="preserve">Запланировано бюджетных средств </t>
  </si>
  <si>
    <t>СОГЛАСОВАНО                                                                                      УТВЕРЖДЕНО</t>
  </si>
  <si>
    <t xml:space="preserve">Глава                                                                                                                          приказом директора МБУ «ПМК «Новое                    </t>
  </si>
  <si>
    <t xml:space="preserve"> с 01.01.2014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</si>
</sst>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2" fontId="0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horizontal="left"/>
    </xf>
    <xf numFmtId="0" fontId="0" fillId="0" borderId="0" xfId="0"/>
    <xf numFmtId="0" fontId="5" fillId="0" borderId="0" xfId="0" applyFont="1"/>
    <xf numFmtId="0" fontId="0" fillId="0" borderId="1" xfId="0" applyBorder="1" applyAlignment="1"/>
    <xf numFmtId="2" fontId="0" fillId="0" borderId="1" xfId="0" applyNumberFormat="1" applyBorder="1" applyAlignment="1"/>
    <xf numFmtId="0" fontId="0" fillId="0" borderId="1" xfId="0" applyNumberFormat="1" applyBorder="1" applyAlignment="1"/>
    <xf numFmtId="2" fontId="0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/>
    </xf>
    <xf numFmtId="2" fontId="0" fillId="0" borderId="0" xfId="0" applyNumberFormat="1" applyFont="1" applyBorder="1" applyAlignment="1"/>
    <xf numFmtId="0" fontId="5" fillId="0" borderId="0" xfId="0" applyFont="1" applyAlignment="1"/>
    <xf numFmtId="2" fontId="5" fillId="0" borderId="0" xfId="0" applyNumberFormat="1" applyFont="1" applyAlignment="1"/>
    <xf numFmtId="49" fontId="0" fillId="0" borderId="0" xfId="0" applyNumberFormat="1"/>
    <xf numFmtId="0" fontId="0" fillId="0" borderId="0" xfId="0" applyNumberFormat="1" applyBorder="1" applyAlignment="1"/>
    <xf numFmtId="0" fontId="0" fillId="0" borderId="0" xfId="0" applyNumberFormat="1" applyAlignment="1">
      <alignment horizontal="center"/>
    </xf>
    <xf numFmtId="0" fontId="0" fillId="0" borderId="0" xfId="0"/>
    <xf numFmtId="2" fontId="0" fillId="0" borderId="1" xfId="0" applyNumberFormat="1" applyBorder="1" applyAlignment="1">
      <alignment horizontal="left"/>
    </xf>
    <xf numFmtId="2" fontId="0" fillId="0" borderId="2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left" vertical="top" wrapText="1"/>
    </xf>
    <xf numFmtId="2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49" fontId="0" fillId="0" borderId="1" xfId="0" applyNumberFormat="1" applyBorder="1" applyAlignment="1"/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 wrapText="1"/>
    </xf>
    <xf numFmtId="2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2" fontId="0" fillId="0" borderId="0" xfId="0" applyNumberFormat="1" applyAlignme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9"/>
  <sheetViews>
    <sheetView topLeftCell="A28" workbookViewId="0">
      <selection activeCell="B54" sqref="B54"/>
    </sheetView>
  </sheetViews>
  <sheetFormatPr defaultRowHeight="12" x14ac:dyDescent="0.2"/>
  <cols>
    <col min="1" max="1" width="1.28515625" style="20" customWidth="1"/>
    <col min="2" max="2" width="27.7109375" style="20" customWidth="1"/>
    <col min="3" max="3" width="13.85546875" style="20" customWidth="1"/>
    <col min="4" max="4" width="9.28515625" style="20" customWidth="1"/>
    <col min="5" max="5" width="15.28515625" style="20" customWidth="1"/>
    <col min="6" max="6" width="13.85546875" style="20" customWidth="1"/>
    <col min="7" max="16384" width="9.140625" style="20"/>
  </cols>
  <sheetData>
    <row r="4" spans="2:8" ht="12.75" x14ac:dyDescent="0.2">
      <c r="B4" s="3" t="s">
        <v>7</v>
      </c>
      <c r="C4" s="12"/>
      <c r="D4" s="12"/>
      <c r="E4" s="12"/>
      <c r="F4" s="12"/>
      <c r="G4" s="12"/>
      <c r="H4" s="12"/>
    </row>
    <row r="5" spans="2:8" x14ac:dyDescent="0.2">
      <c r="B5" s="12" t="s">
        <v>29</v>
      </c>
      <c r="C5" s="12"/>
      <c r="D5" s="12"/>
      <c r="E5" s="12"/>
      <c r="F5" s="12"/>
      <c r="G5" s="12"/>
      <c r="H5" s="12"/>
    </row>
    <row r="6" spans="2:8" x14ac:dyDescent="0.2">
      <c r="B6" s="12" t="s">
        <v>30</v>
      </c>
      <c r="C6" s="12"/>
      <c r="D6" s="12"/>
      <c r="E6" s="12"/>
      <c r="F6" s="12"/>
      <c r="G6" s="12"/>
      <c r="H6" s="12"/>
    </row>
    <row r="12" spans="2:8" x14ac:dyDescent="0.2">
      <c r="B12" s="20" t="s">
        <v>8</v>
      </c>
    </row>
    <row r="13" spans="2:8" x14ac:dyDescent="0.2">
      <c r="B13" s="20" t="s">
        <v>9</v>
      </c>
    </row>
    <row r="17" spans="2:6" x14ac:dyDescent="0.2">
      <c r="B17" s="20" t="s">
        <v>43</v>
      </c>
    </row>
    <row r="21" spans="2:6" ht="27.75" customHeight="1" x14ac:dyDescent="0.2">
      <c r="B21" s="71" t="s">
        <v>10</v>
      </c>
      <c r="C21" s="81" t="s">
        <v>11</v>
      </c>
      <c r="D21" s="73" t="s">
        <v>12</v>
      </c>
      <c r="E21" s="7" t="s">
        <v>13</v>
      </c>
      <c r="F21" s="76" t="s">
        <v>26</v>
      </c>
    </row>
    <row r="22" spans="2:6" ht="27.75" customHeight="1" x14ac:dyDescent="0.2">
      <c r="B22" s="72"/>
      <c r="C22" s="82"/>
      <c r="D22" s="74"/>
      <c r="E22" s="79" t="s">
        <v>63</v>
      </c>
      <c r="F22" s="77"/>
    </row>
    <row r="23" spans="2:6" x14ac:dyDescent="0.2">
      <c r="B23" s="5"/>
      <c r="C23" s="83"/>
      <c r="D23" s="75"/>
      <c r="E23" s="80"/>
      <c r="F23" s="78"/>
    </row>
    <row r="24" spans="2:6" x14ac:dyDescent="0.2">
      <c r="B24" s="8">
        <v>1</v>
      </c>
      <c r="C24" s="8">
        <v>2</v>
      </c>
      <c r="D24" s="8">
        <v>3</v>
      </c>
      <c r="E24" s="8">
        <v>4</v>
      </c>
      <c r="F24" s="8">
        <v>5</v>
      </c>
    </row>
    <row r="25" spans="2:6" x14ac:dyDescent="0.2">
      <c r="B25" s="9" t="s">
        <v>14</v>
      </c>
      <c r="C25" s="13">
        <v>1</v>
      </c>
      <c r="D25" s="13">
        <v>24780</v>
      </c>
      <c r="E25" s="14"/>
      <c r="F25" s="14">
        <v>24780</v>
      </c>
    </row>
    <row r="26" spans="2:6" ht="22.5" x14ac:dyDescent="0.2">
      <c r="B26" s="9" t="s">
        <v>15</v>
      </c>
      <c r="C26" s="13">
        <v>1</v>
      </c>
      <c r="D26" s="13">
        <v>21336</v>
      </c>
      <c r="E26" s="14"/>
      <c r="F26" s="14">
        <v>21336</v>
      </c>
    </row>
    <row r="27" spans="2:6" ht="22.5" x14ac:dyDescent="0.2">
      <c r="B27" s="9" t="s">
        <v>16</v>
      </c>
      <c r="C27" s="13">
        <v>0.5</v>
      </c>
      <c r="D27" s="13">
        <v>20877</v>
      </c>
      <c r="E27" s="14"/>
      <c r="F27" s="14">
        <v>10439</v>
      </c>
    </row>
    <row r="28" spans="2:6" ht="22.5" x14ac:dyDescent="0.2">
      <c r="B28" s="9" t="s">
        <v>17</v>
      </c>
      <c r="C28" s="13">
        <v>1</v>
      </c>
      <c r="D28" s="13">
        <v>19608</v>
      </c>
      <c r="E28" s="14"/>
      <c r="F28" s="14">
        <v>19608</v>
      </c>
    </row>
    <row r="29" spans="2:6" ht="22.5" x14ac:dyDescent="0.2">
      <c r="B29" s="9" t="s">
        <v>17</v>
      </c>
      <c r="C29" s="13">
        <v>1</v>
      </c>
      <c r="D29" s="13">
        <v>19608</v>
      </c>
      <c r="E29" s="14"/>
      <c r="F29" s="14">
        <v>19608</v>
      </c>
    </row>
    <row r="30" spans="2:6" ht="22.5" x14ac:dyDescent="0.2">
      <c r="B30" s="9" t="s">
        <v>17</v>
      </c>
      <c r="C30" s="13">
        <v>1</v>
      </c>
      <c r="D30" s="13">
        <v>19608</v>
      </c>
      <c r="E30" s="14"/>
      <c r="F30" s="14">
        <v>19608</v>
      </c>
    </row>
    <row r="31" spans="2:6" x14ac:dyDescent="0.2">
      <c r="B31" s="9" t="s">
        <v>18</v>
      </c>
      <c r="C31" s="13">
        <v>1</v>
      </c>
      <c r="D31" s="13">
        <v>10568</v>
      </c>
      <c r="E31" s="14"/>
      <c r="F31" s="14">
        <v>10568</v>
      </c>
    </row>
    <row r="32" spans="2:6" x14ac:dyDescent="0.2">
      <c r="B32" s="9" t="s">
        <v>19</v>
      </c>
      <c r="C32" s="13">
        <v>1</v>
      </c>
      <c r="D32" s="13">
        <v>21336</v>
      </c>
      <c r="E32" s="14"/>
      <c r="F32" s="14">
        <v>21336</v>
      </c>
    </row>
    <row r="33" spans="2:6" x14ac:dyDescent="0.2">
      <c r="B33" s="9" t="s">
        <v>20</v>
      </c>
      <c r="C33" s="13">
        <v>1</v>
      </c>
      <c r="D33" s="13">
        <v>16644</v>
      </c>
      <c r="E33" s="14"/>
      <c r="F33" s="14">
        <v>16644</v>
      </c>
    </row>
    <row r="34" spans="2:6" x14ac:dyDescent="0.2">
      <c r="B34" s="9" t="s">
        <v>21</v>
      </c>
      <c r="C34" s="13">
        <v>0.5</v>
      </c>
      <c r="D34" s="13">
        <v>18370</v>
      </c>
      <c r="E34" s="14"/>
      <c r="F34" s="14">
        <v>9185</v>
      </c>
    </row>
    <row r="35" spans="2:6" ht="22.5" x14ac:dyDescent="0.2">
      <c r="B35" s="10" t="s">
        <v>22</v>
      </c>
      <c r="C35" s="13">
        <v>1</v>
      </c>
      <c r="D35" s="13">
        <v>14696</v>
      </c>
      <c r="E35" s="14"/>
      <c r="F35" s="14">
        <v>14696</v>
      </c>
    </row>
    <row r="36" spans="2:6" ht="22.5" x14ac:dyDescent="0.2">
      <c r="B36" s="9" t="s">
        <v>23</v>
      </c>
      <c r="C36" s="13">
        <v>0.25</v>
      </c>
      <c r="D36" s="13">
        <v>7568</v>
      </c>
      <c r="E36" s="14"/>
      <c r="F36" s="14">
        <v>1892</v>
      </c>
    </row>
    <row r="37" spans="2:6" ht="24" x14ac:dyDescent="0.2">
      <c r="B37" s="11" t="s">
        <v>24</v>
      </c>
      <c r="C37" s="13">
        <v>0.5</v>
      </c>
      <c r="D37" s="13">
        <v>7568</v>
      </c>
      <c r="E37" s="14"/>
      <c r="F37" s="14">
        <v>3784</v>
      </c>
    </row>
    <row r="38" spans="2:6" x14ac:dyDescent="0.2">
      <c r="B38" s="6" t="s">
        <v>25</v>
      </c>
      <c r="C38" s="13">
        <f>SUM(C25:C37)</f>
        <v>10.75</v>
      </c>
      <c r="D38" s="13">
        <f>SUM(D25:D37)</f>
        <v>222567</v>
      </c>
      <c r="E38" s="14"/>
      <c r="F38" s="14">
        <f>SUM(F25:F37)</f>
        <v>193484</v>
      </c>
    </row>
    <row r="48" spans="2:6" x14ac:dyDescent="0.2">
      <c r="B48" s="20" t="s">
        <v>27</v>
      </c>
    </row>
    <row r="49" spans="2:2" x14ac:dyDescent="0.2">
      <c r="B49" s="20" t="s">
        <v>28</v>
      </c>
    </row>
  </sheetData>
  <mergeCells count="5">
    <mergeCell ref="B21:B22"/>
    <mergeCell ref="D21:D23"/>
    <mergeCell ref="F21:F23"/>
    <mergeCell ref="E22:E23"/>
    <mergeCell ref="C21:C2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0"/>
  <sheetViews>
    <sheetView topLeftCell="A19" workbookViewId="0">
      <selection activeCell="F32" sqref="F32"/>
    </sheetView>
  </sheetViews>
  <sheetFormatPr defaultRowHeight="12" x14ac:dyDescent="0.2"/>
  <cols>
    <col min="1" max="1" width="1.28515625" style="33" customWidth="1"/>
    <col min="2" max="2" width="29" style="33" customWidth="1"/>
    <col min="3" max="3" width="12.5703125" style="33" customWidth="1"/>
    <col min="4" max="4" width="9.28515625" style="33" customWidth="1"/>
    <col min="5" max="5" width="13" style="33" customWidth="1"/>
    <col min="6" max="6" width="12.5703125" style="33" customWidth="1"/>
    <col min="7" max="16384" width="9.140625" style="33"/>
  </cols>
  <sheetData>
    <row r="4" spans="2:8" ht="12.75" x14ac:dyDescent="0.2">
      <c r="B4" s="3" t="s">
        <v>84</v>
      </c>
      <c r="C4" s="12"/>
      <c r="D4" s="12"/>
      <c r="E4" s="12"/>
      <c r="F4" s="12"/>
      <c r="G4" s="12"/>
      <c r="H4" s="12"/>
    </row>
    <row r="5" spans="2:8" x14ac:dyDescent="0.2">
      <c r="B5" s="84" t="s">
        <v>85</v>
      </c>
      <c r="C5" s="84"/>
      <c r="D5" s="84"/>
      <c r="E5" s="84"/>
      <c r="F5" s="84"/>
      <c r="G5" s="84"/>
      <c r="H5" s="84"/>
    </row>
    <row r="6" spans="2:8" x14ac:dyDescent="0.2">
      <c r="B6" s="12" t="s">
        <v>30</v>
      </c>
      <c r="C6" s="12"/>
      <c r="D6" s="12"/>
      <c r="E6" s="12"/>
      <c r="F6" s="12"/>
      <c r="G6" s="12"/>
      <c r="H6" s="12"/>
    </row>
    <row r="10" spans="2:8" x14ac:dyDescent="0.2">
      <c r="B10" s="33" t="s">
        <v>42</v>
      </c>
    </row>
    <row r="12" spans="2:8" x14ac:dyDescent="0.2">
      <c r="B12" s="33" t="s">
        <v>8</v>
      </c>
    </row>
    <row r="13" spans="2:8" x14ac:dyDescent="0.2">
      <c r="B13" s="33" t="s">
        <v>9</v>
      </c>
    </row>
    <row r="17" spans="2:6" x14ac:dyDescent="0.2">
      <c r="B17" s="33" t="s">
        <v>64</v>
      </c>
    </row>
    <row r="21" spans="2:6" ht="27.75" customHeight="1" x14ac:dyDescent="0.2">
      <c r="B21" s="71" t="s">
        <v>10</v>
      </c>
      <c r="C21" s="81" t="s">
        <v>11</v>
      </c>
      <c r="D21" s="73" t="s">
        <v>12</v>
      </c>
      <c r="E21" s="7" t="s">
        <v>13</v>
      </c>
      <c r="F21" s="76" t="s">
        <v>26</v>
      </c>
    </row>
    <row r="22" spans="2:6" ht="27.75" customHeight="1" x14ac:dyDescent="0.2">
      <c r="B22" s="72"/>
      <c r="C22" s="82"/>
      <c r="D22" s="74"/>
      <c r="E22" s="79" t="s">
        <v>63</v>
      </c>
      <c r="F22" s="77"/>
    </row>
    <row r="23" spans="2:6" x14ac:dyDescent="0.2">
      <c r="B23" s="5"/>
      <c r="C23" s="83"/>
      <c r="D23" s="75"/>
      <c r="E23" s="80"/>
      <c r="F23" s="78"/>
    </row>
    <row r="24" spans="2:6" x14ac:dyDescent="0.2">
      <c r="B24" s="8">
        <v>1</v>
      </c>
      <c r="C24" s="8">
        <v>2</v>
      </c>
      <c r="D24" s="8">
        <v>3</v>
      </c>
      <c r="E24" s="8">
        <v>4</v>
      </c>
      <c r="F24" s="8">
        <v>5</v>
      </c>
    </row>
    <row r="25" spans="2:6" x14ac:dyDescent="0.2">
      <c r="B25" s="9" t="s">
        <v>14</v>
      </c>
      <c r="C25" s="13">
        <v>1</v>
      </c>
      <c r="D25" s="13">
        <v>26267</v>
      </c>
      <c r="E25" s="14"/>
      <c r="F25" s="13">
        <f>D25</f>
        <v>26267</v>
      </c>
    </row>
    <row r="26" spans="2:6" x14ac:dyDescent="0.2">
      <c r="B26" s="9" t="s">
        <v>15</v>
      </c>
      <c r="C26" s="13">
        <v>1</v>
      </c>
      <c r="D26" s="13">
        <v>22616</v>
      </c>
      <c r="E26" s="14"/>
      <c r="F26" s="13">
        <f>D26</f>
        <v>22616</v>
      </c>
    </row>
    <row r="27" spans="2:6" ht="22.5" x14ac:dyDescent="0.2">
      <c r="B27" s="9" t="s">
        <v>16</v>
      </c>
      <c r="C27" s="13">
        <v>0.5</v>
      </c>
      <c r="D27" s="13">
        <v>22130</v>
      </c>
      <c r="E27" s="14"/>
      <c r="F27" s="13">
        <f>D27/2</f>
        <v>11065</v>
      </c>
    </row>
    <row r="28" spans="2:6" ht="22.5" x14ac:dyDescent="0.2">
      <c r="B28" s="9" t="s">
        <v>17</v>
      </c>
      <c r="C28" s="13">
        <v>1</v>
      </c>
      <c r="D28" s="13">
        <v>20784</v>
      </c>
      <c r="E28" s="14"/>
      <c r="F28" s="13">
        <f t="shared" ref="F28:F33" si="0">D28</f>
        <v>20784</v>
      </c>
    </row>
    <row r="29" spans="2:6" ht="22.5" x14ac:dyDescent="0.2">
      <c r="B29" s="9" t="s">
        <v>17</v>
      </c>
      <c r="C29" s="13">
        <v>1</v>
      </c>
      <c r="D29" s="13">
        <v>20784</v>
      </c>
      <c r="E29" s="14"/>
      <c r="F29" s="13">
        <f t="shared" si="0"/>
        <v>20784</v>
      </c>
    </row>
    <row r="30" spans="2:6" ht="22.5" x14ac:dyDescent="0.2">
      <c r="B30" s="9" t="s">
        <v>17</v>
      </c>
      <c r="C30" s="13">
        <v>1</v>
      </c>
      <c r="D30" s="13">
        <v>20784</v>
      </c>
      <c r="E30" s="14"/>
      <c r="F30" s="13">
        <f t="shared" si="0"/>
        <v>20784</v>
      </c>
    </row>
    <row r="31" spans="2:6" x14ac:dyDescent="0.2">
      <c r="B31" s="9" t="s">
        <v>18</v>
      </c>
      <c r="C31" s="13">
        <v>1</v>
      </c>
      <c r="D31" s="13">
        <v>11202</v>
      </c>
      <c r="E31" s="14"/>
      <c r="F31" s="13">
        <f t="shared" si="0"/>
        <v>11202</v>
      </c>
    </row>
    <row r="32" spans="2:6" x14ac:dyDescent="0.2">
      <c r="B32" s="9" t="s">
        <v>19</v>
      </c>
      <c r="C32" s="13">
        <v>1</v>
      </c>
      <c r="D32" s="13">
        <v>22616</v>
      </c>
      <c r="E32" s="14"/>
      <c r="F32" s="13">
        <f t="shared" si="0"/>
        <v>22616</v>
      </c>
    </row>
    <row r="33" spans="2:6" x14ac:dyDescent="0.2">
      <c r="B33" s="9" t="s">
        <v>20</v>
      </c>
      <c r="C33" s="13">
        <v>1</v>
      </c>
      <c r="D33" s="13">
        <v>17643</v>
      </c>
      <c r="E33" s="14"/>
      <c r="F33" s="13">
        <f t="shared" si="0"/>
        <v>17643</v>
      </c>
    </row>
    <row r="34" spans="2:6" x14ac:dyDescent="0.2">
      <c r="B34" s="9" t="s">
        <v>21</v>
      </c>
      <c r="C34" s="13">
        <v>0.5</v>
      </c>
      <c r="D34" s="13">
        <v>19472</v>
      </c>
      <c r="E34" s="14"/>
      <c r="F34" s="13">
        <f>D34/2</f>
        <v>9736</v>
      </c>
    </row>
    <row r="35" spans="2:6" ht="22.5" x14ac:dyDescent="0.2">
      <c r="B35" s="10" t="s">
        <v>22</v>
      </c>
      <c r="C35" s="13">
        <v>1</v>
      </c>
      <c r="D35" s="13">
        <v>15578</v>
      </c>
      <c r="E35" s="14"/>
      <c r="F35" s="13">
        <v>15578</v>
      </c>
    </row>
    <row r="36" spans="2:6" ht="22.5" x14ac:dyDescent="0.2">
      <c r="B36" s="9" t="s">
        <v>23</v>
      </c>
      <c r="C36" s="13">
        <v>0.25</v>
      </c>
      <c r="D36" s="13">
        <v>8022</v>
      </c>
      <c r="E36" s="14"/>
      <c r="F36" s="13">
        <f>D36/4</f>
        <v>2005.5</v>
      </c>
    </row>
    <row r="37" spans="2:6" ht="24" x14ac:dyDescent="0.2">
      <c r="B37" s="11" t="s">
        <v>24</v>
      </c>
      <c r="C37" s="13">
        <v>0.5</v>
      </c>
      <c r="D37" s="13">
        <v>8022</v>
      </c>
      <c r="E37" s="14"/>
      <c r="F37" s="13">
        <f>D37/2</f>
        <v>4011</v>
      </c>
    </row>
    <row r="38" spans="2:6" x14ac:dyDescent="0.2">
      <c r="B38" s="6" t="s">
        <v>25</v>
      </c>
      <c r="C38" s="13">
        <f>SUM(C25:C37)</f>
        <v>10.75</v>
      </c>
      <c r="D38" s="13">
        <f>SUM(D25:D37)</f>
        <v>235920</v>
      </c>
      <c r="E38" s="14"/>
      <c r="F38" s="13">
        <f>SUM(F25:F37)</f>
        <v>205091.5</v>
      </c>
    </row>
    <row r="49" spans="2:2" x14ac:dyDescent="0.2">
      <c r="B49" s="33" t="s">
        <v>27</v>
      </c>
    </row>
    <row r="50" spans="2:2" x14ac:dyDescent="0.2">
      <c r="B50" s="33" t="s">
        <v>28</v>
      </c>
    </row>
  </sheetData>
  <mergeCells count="6">
    <mergeCell ref="B5:H5"/>
    <mergeCell ref="B21:B22"/>
    <mergeCell ref="C21:C23"/>
    <mergeCell ref="D21:D23"/>
    <mergeCell ref="F21:F23"/>
    <mergeCell ref="E22:E2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6"/>
  <sheetViews>
    <sheetView tabSelected="1" topLeftCell="A70" workbookViewId="0">
      <selection activeCell="C97" sqref="C97:E97"/>
    </sheetView>
  </sheetViews>
  <sheetFormatPr defaultRowHeight="12" x14ac:dyDescent="0.2"/>
  <cols>
    <col min="1" max="1" width="11.5703125" style="38" customWidth="1"/>
    <col min="2" max="2" width="3.5703125" style="38" customWidth="1"/>
    <col min="3" max="3" width="5.7109375" style="38" customWidth="1"/>
    <col min="4" max="4" width="5.85546875" style="38" customWidth="1"/>
    <col min="5" max="6" width="2.7109375" style="38" customWidth="1"/>
    <col min="7" max="7" width="10.7109375" style="38" customWidth="1"/>
    <col min="8" max="8" width="3.5703125" style="38" customWidth="1"/>
    <col min="9" max="9" width="11.42578125" style="38" customWidth="1"/>
    <col min="10" max="10" width="12" style="38" customWidth="1"/>
    <col min="11" max="11" width="2.7109375" style="38" customWidth="1"/>
    <col min="12" max="12" width="10.28515625" style="38" customWidth="1"/>
    <col min="13" max="13" width="6.140625" style="38" customWidth="1"/>
    <col min="14" max="14" width="10.42578125" style="38" bestFit="1" customWidth="1"/>
    <col min="15" max="15" width="4.5703125" style="38" customWidth="1"/>
    <col min="16" max="16" width="3.5703125" style="38" customWidth="1"/>
    <col min="17" max="17" width="7.85546875" style="38" customWidth="1"/>
    <col min="18" max="16384" width="9.140625" style="38"/>
  </cols>
  <sheetData>
    <row r="2" spans="1:18" ht="18" x14ac:dyDescent="0.25">
      <c r="A2" s="62" t="s">
        <v>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4" spans="1:18" ht="12.75" x14ac:dyDescent="0.2">
      <c r="A4" s="64" t="s">
        <v>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6" spans="1:18" x14ac:dyDescent="0.2">
      <c r="A6" s="63" t="s">
        <v>79</v>
      </c>
      <c r="B6" s="63"/>
      <c r="C6" s="63"/>
      <c r="D6" s="63"/>
      <c r="E6" s="63"/>
      <c r="F6" s="63"/>
      <c r="G6" s="63"/>
      <c r="H6" s="63"/>
      <c r="I6" s="63"/>
    </row>
    <row r="7" spans="1:18" x14ac:dyDescent="0.2">
      <c r="B7" s="63"/>
      <c r="C7" s="63"/>
      <c r="D7" s="63"/>
      <c r="E7" s="63"/>
      <c r="F7" s="63"/>
      <c r="G7" s="63"/>
    </row>
    <row r="8" spans="1:18" x14ac:dyDescent="0.2">
      <c r="A8" s="38" t="s">
        <v>2</v>
      </c>
      <c r="B8" s="59">
        <v>193484</v>
      </c>
      <c r="C8" s="59"/>
      <c r="D8" s="59"/>
      <c r="E8" s="59"/>
      <c r="F8" s="59"/>
      <c r="G8" s="38" t="s">
        <v>0</v>
      </c>
    </row>
    <row r="9" spans="1:18" x14ac:dyDescent="0.2">
      <c r="A9" s="38" t="s">
        <v>3</v>
      </c>
      <c r="B9" s="59">
        <v>193484</v>
      </c>
      <c r="C9" s="59"/>
      <c r="D9" s="59"/>
      <c r="E9" s="59"/>
      <c r="F9" s="59"/>
      <c r="G9" s="38" t="s">
        <v>0</v>
      </c>
    </row>
    <row r="10" spans="1:18" x14ac:dyDescent="0.2">
      <c r="A10" s="38" t="s">
        <v>33</v>
      </c>
      <c r="B10" s="59">
        <v>193484</v>
      </c>
      <c r="C10" s="59"/>
      <c r="D10" s="59"/>
      <c r="E10" s="59"/>
      <c r="F10" s="59"/>
      <c r="G10" s="38" t="s">
        <v>0</v>
      </c>
    </row>
    <row r="11" spans="1:18" x14ac:dyDescent="0.2">
      <c r="A11" s="38" t="s">
        <v>34</v>
      </c>
      <c r="B11" s="59">
        <v>193484</v>
      </c>
      <c r="C11" s="59"/>
      <c r="D11" s="59"/>
      <c r="E11" s="59"/>
      <c r="F11" s="59"/>
      <c r="G11" s="38" t="s">
        <v>0</v>
      </c>
    </row>
    <row r="12" spans="1:18" x14ac:dyDescent="0.2">
      <c r="A12" s="38" t="s">
        <v>32</v>
      </c>
      <c r="B12" s="59">
        <v>205091.5</v>
      </c>
      <c r="C12" s="59"/>
      <c r="D12" s="59"/>
      <c r="E12" s="59"/>
      <c r="F12" s="59"/>
      <c r="G12" s="38" t="s">
        <v>0</v>
      </c>
    </row>
    <row r="13" spans="1:18" x14ac:dyDescent="0.2">
      <c r="A13" s="38" t="s">
        <v>35</v>
      </c>
      <c r="B13" s="59">
        <v>205091.5</v>
      </c>
      <c r="C13" s="59"/>
      <c r="D13" s="59"/>
      <c r="E13" s="59"/>
      <c r="F13" s="59"/>
      <c r="G13" s="38" t="s">
        <v>0</v>
      </c>
    </row>
    <row r="14" spans="1:18" x14ac:dyDescent="0.2">
      <c r="A14" s="38" t="s">
        <v>36</v>
      </c>
      <c r="B14" s="59">
        <v>205091.5</v>
      </c>
      <c r="C14" s="59"/>
      <c r="D14" s="59"/>
      <c r="E14" s="59"/>
      <c r="F14" s="59"/>
      <c r="G14" s="38" t="s">
        <v>0</v>
      </c>
    </row>
    <row r="15" spans="1:18" x14ac:dyDescent="0.2">
      <c r="A15" s="38" t="s">
        <v>37</v>
      </c>
      <c r="B15" s="59">
        <v>205091.5</v>
      </c>
      <c r="C15" s="59"/>
      <c r="D15" s="59"/>
      <c r="E15" s="59"/>
      <c r="F15" s="59"/>
      <c r="G15" s="38" t="s">
        <v>0</v>
      </c>
    </row>
    <row r="16" spans="1:18" x14ac:dyDescent="0.2">
      <c r="A16" s="38" t="s">
        <v>1</v>
      </c>
      <c r="B16" s="59">
        <v>205091.5</v>
      </c>
      <c r="C16" s="59"/>
      <c r="D16" s="59"/>
      <c r="E16" s="59"/>
      <c r="F16" s="59"/>
      <c r="G16" s="38" t="s">
        <v>0</v>
      </c>
    </row>
    <row r="17" spans="1:16" x14ac:dyDescent="0.2">
      <c r="A17" s="38" t="s">
        <v>38</v>
      </c>
      <c r="B17" s="59">
        <v>205091.5</v>
      </c>
      <c r="C17" s="59"/>
      <c r="D17" s="59"/>
      <c r="E17" s="59"/>
      <c r="F17" s="59"/>
      <c r="G17" s="38" t="s">
        <v>0</v>
      </c>
    </row>
    <row r="18" spans="1:16" x14ac:dyDescent="0.2">
      <c r="A18" s="38" t="s">
        <v>39</v>
      </c>
      <c r="B18" s="59">
        <v>205091.5</v>
      </c>
      <c r="C18" s="59"/>
      <c r="D18" s="59"/>
      <c r="E18" s="59"/>
      <c r="F18" s="59"/>
      <c r="G18" s="38" t="s">
        <v>0</v>
      </c>
    </row>
    <row r="19" spans="1:16" x14ac:dyDescent="0.2">
      <c r="A19" s="38" t="s">
        <v>44</v>
      </c>
      <c r="B19" s="59">
        <v>205091.5</v>
      </c>
      <c r="C19" s="59"/>
      <c r="D19" s="59"/>
      <c r="E19" s="59"/>
      <c r="F19" s="59"/>
      <c r="G19" s="38" t="s">
        <v>0</v>
      </c>
    </row>
    <row r="20" spans="1:16" x14ac:dyDescent="0.2">
      <c r="B20" s="60">
        <f>SUM(B8:B19)</f>
        <v>2414668</v>
      </c>
      <c r="C20" s="61"/>
      <c r="D20" s="61"/>
      <c r="E20" s="61"/>
      <c r="F20" s="61"/>
      <c r="G20" s="18"/>
    </row>
    <row r="21" spans="1:16" x14ac:dyDescent="0.2">
      <c r="A21" s="38" t="s">
        <v>4</v>
      </c>
    </row>
    <row r="23" spans="1:16" x14ac:dyDescent="0.2">
      <c r="A23" s="21" t="s">
        <v>86</v>
      </c>
    </row>
    <row r="25" spans="1:16" x14ac:dyDescent="0.2">
      <c r="A25" s="1">
        <v>193484</v>
      </c>
      <c r="B25" s="45" t="s">
        <v>46</v>
      </c>
      <c r="C25" s="66">
        <v>15</v>
      </c>
      <c r="D25" s="66"/>
      <c r="E25" s="30" t="s">
        <v>60</v>
      </c>
      <c r="F25" s="31" t="s">
        <v>47</v>
      </c>
      <c r="G25" s="70">
        <f>A25*C25/100</f>
        <v>29022.6</v>
      </c>
      <c r="H25" s="70"/>
      <c r="I25" s="1" t="s">
        <v>0</v>
      </c>
      <c r="J25" s="86"/>
      <c r="K25" s="86"/>
      <c r="L25" s="86"/>
      <c r="M25" s="86"/>
      <c r="N25" s="1"/>
      <c r="O25" s="1"/>
      <c r="P25" s="1"/>
    </row>
    <row r="26" spans="1:16" s="48" customFormat="1" x14ac:dyDescent="0.2">
      <c r="A26" s="1"/>
      <c r="B26" s="1"/>
      <c r="C26" s="49"/>
      <c r="D26" s="1"/>
      <c r="E26" s="1"/>
      <c r="F26" s="1"/>
      <c r="G26" s="47"/>
      <c r="H26" s="47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68" t="s">
        <v>80</v>
      </c>
      <c r="B27" s="68"/>
      <c r="C27" s="68"/>
      <c r="D27" s="68"/>
      <c r="E27" s="68"/>
      <c r="F27" s="68"/>
      <c r="G27" s="68"/>
      <c r="H27" s="68"/>
      <c r="I27" s="68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1"/>
      <c r="C28" s="32"/>
      <c r="D28" s="1"/>
      <c r="E28" s="1"/>
      <c r="F28" s="1"/>
      <c r="G28" s="39"/>
      <c r="H28" s="39"/>
      <c r="I28" s="1"/>
      <c r="J28" s="1"/>
      <c r="K28" s="1"/>
      <c r="L28" s="1"/>
      <c r="M28" s="1"/>
      <c r="N28" s="1"/>
      <c r="O28" s="1"/>
      <c r="P28" s="1"/>
    </row>
    <row r="29" spans="1:16" ht="12" customHeight="1" x14ac:dyDescent="0.2">
      <c r="A29" s="1">
        <v>205091.5</v>
      </c>
      <c r="B29" s="1" t="s">
        <v>46</v>
      </c>
      <c r="C29" s="87">
        <v>15</v>
      </c>
      <c r="D29" s="87"/>
      <c r="E29" s="1" t="s">
        <v>60</v>
      </c>
      <c r="F29" s="1" t="s">
        <v>47</v>
      </c>
      <c r="G29" s="52">
        <f>A29*C29/100</f>
        <v>30763.724999999999</v>
      </c>
      <c r="H29" s="39"/>
      <c r="I29" s="1" t="s">
        <v>0</v>
      </c>
      <c r="J29" s="86"/>
      <c r="K29" s="86"/>
      <c r="L29" s="86"/>
      <c r="M29" s="86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1"/>
      <c r="J31" s="86"/>
      <c r="K31" s="86"/>
      <c r="L31" s="86"/>
      <c r="M31" s="86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>
        <f>G25+G29</f>
        <v>59786.324999999997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A33" s="69" t="s">
        <v>40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1"/>
      <c r="N33" s="1"/>
      <c r="O33" s="1"/>
      <c r="P33" s="1"/>
    </row>
    <row r="35" spans="1:16" x14ac:dyDescent="0.2">
      <c r="A35" s="38" t="s">
        <v>66</v>
      </c>
      <c r="B35" s="63" t="s">
        <v>67</v>
      </c>
      <c r="C35" s="63"/>
      <c r="D35" s="63"/>
      <c r="E35" s="63"/>
    </row>
    <row r="36" spans="1:16" x14ac:dyDescent="0.2">
      <c r="A36" s="23">
        <f>B8</f>
        <v>193484</v>
      </c>
      <c r="B36" s="22" t="s">
        <v>45</v>
      </c>
      <c r="C36" s="50" t="s">
        <v>82</v>
      </c>
      <c r="D36" s="85">
        <f>G25</f>
        <v>29022.6</v>
      </c>
      <c r="E36" s="85"/>
      <c r="F36" s="85"/>
      <c r="G36" s="22"/>
      <c r="H36" s="24" t="s">
        <v>47</v>
      </c>
      <c r="I36" s="44">
        <f>A36+D36</f>
        <v>222506.6</v>
      </c>
      <c r="J36" s="38" t="s">
        <v>0</v>
      </c>
    </row>
    <row r="37" spans="1:16" ht="24.75" customHeight="1" x14ac:dyDescent="0.2">
      <c r="A37" s="56" t="s">
        <v>48</v>
      </c>
      <c r="B37" s="56"/>
      <c r="C37" s="56"/>
      <c r="D37" s="56"/>
      <c r="E37" s="56"/>
      <c r="F37" s="56"/>
      <c r="G37" s="56"/>
      <c r="H37" s="56"/>
      <c r="I37" s="44"/>
    </row>
    <row r="38" spans="1:16" x14ac:dyDescent="0.2">
      <c r="B38" s="41"/>
      <c r="C38" s="41"/>
      <c r="D38" s="41"/>
      <c r="E38" s="41"/>
      <c r="I38" s="44"/>
    </row>
    <row r="39" spans="1:16" x14ac:dyDescent="0.2">
      <c r="A39" s="53" t="s">
        <v>68</v>
      </c>
      <c r="B39" s="53"/>
      <c r="C39" s="53"/>
      <c r="D39" s="53"/>
      <c r="E39" s="53"/>
      <c r="F39" s="53"/>
      <c r="G39" s="53"/>
      <c r="H39" s="53"/>
      <c r="I39" s="44"/>
    </row>
    <row r="40" spans="1:16" x14ac:dyDescent="0.2">
      <c r="A40" s="23">
        <f>B9</f>
        <v>193484</v>
      </c>
      <c r="B40" s="22" t="s">
        <v>45</v>
      </c>
      <c r="C40" s="22" t="s">
        <v>82</v>
      </c>
      <c r="D40" s="85">
        <f>G25</f>
        <v>29022.6</v>
      </c>
      <c r="E40" s="85"/>
      <c r="F40" s="85"/>
      <c r="G40" s="22"/>
      <c r="H40" s="22" t="s">
        <v>47</v>
      </c>
      <c r="I40" s="44">
        <f>A40+D40</f>
        <v>222506.6</v>
      </c>
      <c r="J40" s="38" t="s">
        <v>0</v>
      </c>
    </row>
    <row r="41" spans="1:16" ht="30.75" customHeight="1" x14ac:dyDescent="0.2">
      <c r="A41" s="57" t="s">
        <v>49</v>
      </c>
      <c r="B41" s="57"/>
      <c r="C41" s="57"/>
      <c r="D41" s="57"/>
      <c r="E41" s="57"/>
      <c r="F41" s="57"/>
      <c r="G41" s="57"/>
      <c r="H41" s="57"/>
      <c r="I41" s="44"/>
    </row>
    <row r="42" spans="1:16" x14ac:dyDescent="0.2">
      <c r="A42" s="53" t="s">
        <v>69</v>
      </c>
      <c r="B42" s="53"/>
      <c r="C42" s="53"/>
      <c r="D42" s="53"/>
      <c r="E42" s="53"/>
      <c r="F42" s="53"/>
      <c r="G42" s="53"/>
      <c r="H42" s="53"/>
      <c r="I42" s="44"/>
    </row>
    <row r="43" spans="1:16" x14ac:dyDescent="0.2">
      <c r="A43" s="23">
        <f>B10</f>
        <v>193484</v>
      </c>
      <c r="B43" s="22" t="s">
        <v>45</v>
      </c>
      <c r="C43" s="22" t="s">
        <v>82</v>
      </c>
      <c r="D43" s="85">
        <f>G25</f>
        <v>29022.6</v>
      </c>
      <c r="E43" s="85"/>
      <c r="F43" s="85"/>
      <c r="G43" s="22"/>
      <c r="H43" s="22" t="s">
        <v>47</v>
      </c>
      <c r="I43" s="44">
        <f>A43+D43</f>
        <v>222506.6</v>
      </c>
      <c r="J43" s="38" t="s">
        <v>0</v>
      </c>
    </row>
    <row r="44" spans="1:16" ht="30.75" customHeight="1" x14ac:dyDescent="0.2">
      <c r="A44" s="57" t="s">
        <v>50</v>
      </c>
      <c r="B44" s="57"/>
      <c r="C44" s="57"/>
      <c r="D44" s="57"/>
      <c r="E44" s="57"/>
      <c r="F44" s="57"/>
      <c r="G44" s="57"/>
      <c r="H44" s="57"/>
      <c r="I44" s="44"/>
    </row>
    <row r="45" spans="1:16" x14ac:dyDescent="0.2">
      <c r="A45" s="58"/>
      <c r="B45" s="58"/>
      <c r="C45" s="58"/>
      <c r="D45" s="58"/>
      <c r="E45" s="58"/>
      <c r="F45" s="58"/>
      <c r="G45" s="58"/>
      <c r="H45" s="58"/>
      <c r="I45" s="44"/>
    </row>
    <row r="46" spans="1:16" x14ac:dyDescent="0.2">
      <c r="A46" s="53" t="s">
        <v>70</v>
      </c>
      <c r="B46" s="53"/>
      <c r="C46" s="53"/>
      <c r="D46" s="53"/>
      <c r="E46" s="53"/>
      <c r="F46" s="53"/>
      <c r="G46" s="53"/>
      <c r="H46" s="53"/>
      <c r="I46" s="44"/>
    </row>
    <row r="47" spans="1:16" x14ac:dyDescent="0.2">
      <c r="A47" s="23">
        <f>B11</f>
        <v>193484</v>
      </c>
      <c r="B47" s="22" t="s">
        <v>45</v>
      </c>
      <c r="C47" s="22" t="s">
        <v>82</v>
      </c>
      <c r="D47" s="85">
        <f>G25</f>
        <v>29022.6</v>
      </c>
      <c r="E47" s="85"/>
      <c r="F47" s="85"/>
      <c r="G47" s="22"/>
      <c r="H47" s="22" t="s">
        <v>47</v>
      </c>
      <c r="I47" s="44">
        <f>A47+D47</f>
        <v>222506.6</v>
      </c>
      <c r="J47" s="38" t="s">
        <v>0</v>
      </c>
    </row>
    <row r="48" spans="1:16" ht="29.25" customHeight="1" x14ac:dyDescent="0.2">
      <c r="A48" s="57" t="s">
        <v>51</v>
      </c>
      <c r="B48" s="57"/>
      <c r="C48" s="57"/>
      <c r="D48" s="57"/>
      <c r="E48" s="57"/>
      <c r="F48" s="57"/>
      <c r="G48" s="57"/>
      <c r="H48" s="57"/>
      <c r="I48" s="44"/>
    </row>
    <row r="49" spans="1:11" ht="17.25" customHeight="1" x14ac:dyDescent="0.2">
      <c r="A49" s="37"/>
      <c r="B49" s="37"/>
      <c r="C49" s="37"/>
      <c r="D49" s="37"/>
      <c r="E49" s="37"/>
      <c r="F49" s="37"/>
      <c r="G49" s="37"/>
      <c r="H49" s="37"/>
      <c r="I49" s="44"/>
    </row>
    <row r="50" spans="1:11" ht="15.75" customHeight="1" x14ac:dyDescent="0.2">
      <c r="A50" s="68" t="s">
        <v>80</v>
      </c>
      <c r="B50" s="68"/>
      <c r="C50" s="68"/>
      <c r="D50" s="68"/>
      <c r="E50" s="68"/>
      <c r="F50" s="68"/>
      <c r="G50" s="68"/>
      <c r="H50" s="68"/>
      <c r="I50" s="68"/>
    </row>
    <row r="51" spans="1:11" x14ac:dyDescent="0.2">
      <c r="B51" s="41"/>
      <c r="C51" s="41"/>
      <c r="D51" s="41"/>
      <c r="E51" s="41"/>
    </row>
    <row r="52" spans="1:11" x14ac:dyDescent="0.2">
      <c r="A52" s="53" t="s">
        <v>71</v>
      </c>
      <c r="B52" s="53"/>
      <c r="C52" s="53"/>
      <c r="D52" s="53"/>
      <c r="E52" s="53"/>
      <c r="F52" s="53"/>
      <c r="G52" s="53"/>
      <c r="H52" s="53"/>
    </row>
    <row r="53" spans="1:11" x14ac:dyDescent="0.2">
      <c r="A53" s="23">
        <f>B12</f>
        <v>205091.5</v>
      </c>
      <c r="B53" s="22" t="s">
        <v>45</v>
      </c>
      <c r="C53" s="22" t="s">
        <v>82</v>
      </c>
      <c r="D53" s="85">
        <f>G29</f>
        <v>30763.724999999999</v>
      </c>
      <c r="E53" s="85"/>
      <c r="F53" s="85"/>
      <c r="G53" s="22"/>
      <c r="H53" s="22" t="s">
        <v>47</v>
      </c>
      <c r="I53" s="44">
        <f>A53+D53</f>
        <v>235855.22500000001</v>
      </c>
      <c r="J53" s="38" t="s">
        <v>0</v>
      </c>
    </row>
    <row r="54" spans="1:11" ht="26.25" customHeight="1" x14ac:dyDescent="0.2">
      <c r="A54" s="54" t="s">
        <v>52</v>
      </c>
      <c r="B54" s="54"/>
      <c r="C54" s="54"/>
      <c r="D54" s="54"/>
      <c r="E54" s="54"/>
      <c r="F54" s="54"/>
      <c r="G54" s="54"/>
      <c r="H54" s="54"/>
      <c r="I54" s="44"/>
    </row>
    <row r="55" spans="1:11" ht="11.25" customHeight="1" x14ac:dyDescent="0.2">
      <c r="B55" s="41"/>
      <c r="C55" s="41"/>
      <c r="D55" s="41"/>
      <c r="E55" s="41"/>
    </row>
    <row r="56" spans="1:11" x14ac:dyDescent="0.2">
      <c r="A56" s="53" t="s">
        <v>72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x14ac:dyDescent="0.2">
      <c r="A57" s="23">
        <f>B13</f>
        <v>205091.5</v>
      </c>
      <c r="B57" s="22" t="s">
        <v>45</v>
      </c>
      <c r="C57" s="22" t="s">
        <v>82</v>
      </c>
      <c r="D57" s="85">
        <f>G29</f>
        <v>30763.724999999999</v>
      </c>
      <c r="E57" s="85"/>
      <c r="F57" s="85"/>
      <c r="G57" s="22"/>
      <c r="H57" s="22" t="s">
        <v>47</v>
      </c>
      <c r="I57" s="34">
        <f>A57+D57</f>
        <v>235855.22500000001</v>
      </c>
      <c r="J57" s="38" t="s">
        <v>0</v>
      </c>
      <c r="K57" s="41"/>
    </row>
    <row r="58" spans="1:11" ht="29.25" customHeight="1" x14ac:dyDescent="0.2">
      <c r="A58" s="56" t="s">
        <v>53</v>
      </c>
      <c r="B58" s="56"/>
      <c r="C58" s="56"/>
      <c r="D58" s="56"/>
      <c r="E58" s="56"/>
      <c r="F58" s="56"/>
      <c r="G58" s="56"/>
      <c r="H58" s="56"/>
      <c r="I58" s="35"/>
      <c r="K58" s="41"/>
    </row>
    <row r="59" spans="1:11" x14ac:dyDescent="0.2">
      <c r="A59" s="63"/>
      <c r="B59" s="63"/>
      <c r="C59" s="63"/>
      <c r="D59" s="63"/>
      <c r="E59" s="63"/>
      <c r="F59" s="63"/>
      <c r="G59" s="63"/>
      <c r="H59" s="63"/>
      <c r="I59" s="63"/>
      <c r="J59" s="41"/>
      <c r="K59" s="41"/>
    </row>
    <row r="60" spans="1:11" x14ac:dyDescent="0.2">
      <c r="A60" s="53" t="s">
        <v>73</v>
      </c>
      <c r="B60" s="53"/>
      <c r="C60" s="53"/>
      <c r="D60" s="53"/>
      <c r="E60" s="53"/>
      <c r="F60" s="53"/>
      <c r="G60" s="53"/>
      <c r="H60" s="53"/>
      <c r="I60" s="53"/>
      <c r="J60" s="41"/>
      <c r="K60" s="41"/>
    </row>
    <row r="61" spans="1:11" x14ac:dyDescent="0.2">
      <c r="A61" s="23">
        <f>B14</f>
        <v>205091.5</v>
      </c>
      <c r="B61" s="22" t="s">
        <v>45</v>
      </c>
      <c r="C61" s="22" t="s">
        <v>82</v>
      </c>
      <c r="D61" s="85">
        <f>G29</f>
        <v>30763.724999999999</v>
      </c>
      <c r="E61" s="85"/>
      <c r="F61" s="85"/>
      <c r="G61" s="22"/>
      <c r="H61" s="22" t="s">
        <v>47</v>
      </c>
      <c r="I61" s="34">
        <f>A61+D61</f>
        <v>235855.22500000001</v>
      </c>
      <c r="J61" s="38" t="s">
        <v>0</v>
      </c>
    </row>
    <row r="62" spans="1:11" ht="30" customHeight="1" x14ac:dyDescent="0.2">
      <c r="A62" s="56" t="s">
        <v>54</v>
      </c>
      <c r="B62" s="56"/>
      <c r="C62" s="56"/>
      <c r="D62" s="56"/>
      <c r="E62" s="56"/>
      <c r="F62" s="56"/>
      <c r="G62" s="56"/>
      <c r="H62" s="56"/>
      <c r="I62" s="35"/>
    </row>
    <row r="63" spans="1:11" x14ac:dyDescent="0.2">
      <c r="A63" s="63"/>
      <c r="B63" s="63"/>
      <c r="C63" s="63"/>
      <c r="D63" s="63"/>
      <c r="E63" s="63"/>
      <c r="F63" s="63"/>
      <c r="G63" s="63"/>
      <c r="H63" s="63"/>
      <c r="I63" s="63"/>
    </row>
    <row r="64" spans="1:11" x14ac:dyDescent="0.2">
      <c r="A64" s="18" t="s">
        <v>74</v>
      </c>
      <c r="B64" s="18"/>
      <c r="C64" s="18"/>
      <c r="D64" s="18"/>
      <c r="E64" s="18"/>
      <c r="F64" s="18"/>
      <c r="G64" s="18"/>
      <c r="H64" s="18"/>
      <c r="I64" s="18"/>
    </row>
    <row r="65" spans="1:10" x14ac:dyDescent="0.2">
      <c r="A65" s="23">
        <f>B15</f>
        <v>205091.5</v>
      </c>
      <c r="B65" s="22" t="s">
        <v>45</v>
      </c>
      <c r="C65" s="22" t="s">
        <v>82</v>
      </c>
      <c r="D65" s="85">
        <f>G29</f>
        <v>30763.724999999999</v>
      </c>
      <c r="E65" s="85"/>
      <c r="F65" s="85"/>
      <c r="G65" s="22"/>
      <c r="H65" s="22" t="s">
        <v>47</v>
      </c>
      <c r="I65" s="34">
        <f>A65+D65</f>
        <v>235855.22500000001</v>
      </c>
      <c r="J65" s="38" t="s">
        <v>0</v>
      </c>
    </row>
    <row r="66" spans="1:10" ht="27" customHeight="1" x14ac:dyDescent="0.2">
      <c r="A66" s="56" t="s">
        <v>55</v>
      </c>
      <c r="B66" s="56"/>
      <c r="C66" s="56"/>
      <c r="D66" s="56"/>
      <c r="E66" s="56"/>
      <c r="F66" s="56"/>
      <c r="G66" s="56"/>
      <c r="H66" s="56"/>
      <c r="I66" s="35"/>
    </row>
    <row r="67" spans="1:10" x14ac:dyDescent="0.2">
      <c r="A67" s="63"/>
      <c r="B67" s="63"/>
      <c r="C67" s="63"/>
      <c r="D67" s="63"/>
      <c r="E67" s="63"/>
      <c r="F67" s="63"/>
      <c r="G67" s="63"/>
      <c r="H67" s="63"/>
      <c r="I67" s="63"/>
    </row>
    <row r="68" spans="1:10" x14ac:dyDescent="0.2">
      <c r="A68" s="68" t="s">
        <v>65</v>
      </c>
      <c r="B68" s="68"/>
      <c r="C68" s="68"/>
      <c r="D68" s="68"/>
      <c r="E68" s="68"/>
      <c r="F68" s="68"/>
      <c r="G68" s="68"/>
      <c r="H68" s="68"/>
      <c r="I68" s="68"/>
    </row>
    <row r="69" spans="1:10" x14ac:dyDescent="0.2">
      <c r="A69" s="53" t="s">
        <v>75</v>
      </c>
      <c r="B69" s="53"/>
      <c r="C69" s="53"/>
      <c r="D69" s="53"/>
      <c r="E69" s="53"/>
      <c r="F69" s="53"/>
      <c r="G69" s="53"/>
      <c r="H69" s="53"/>
      <c r="I69" s="43"/>
    </row>
    <row r="70" spans="1:10" x14ac:dyDescent="0.2">
      <c r="A70" s="67" t="s">
        <v>41</v>
      </c>
      <c r="B70" s="67"/>
      <c r="C70" s="67"/>
      <c r="D70" s="67"/>
      <c r="E70" s="67"/>
      <c r="F70" s="67"/>
      <c r="G70" s="67"/>
      <c r="H70" s="67"/>
      <c r="I70" s="43"/>
    </row>
    <row r="71" spans="1:10" x14ac:dyDescent="0.2">
      <c r="A71" s="42"/>
      <c r="B71" s="42"/>
      <c r="C71" s="42"/>
      <c r="D71" s="42"/>
      <c r="E71" s="42"/>
      <c r="F71" s="42"/>
      <c r="G71" s="42"/>
      <c r="H71" s="42"/>
      <c r="I71" s="43"/>
    </row>
    <row r="72" spans="1:10" x14ac:dyDescent="0.2">
      <c r="A72" s="23">
        <f>B16</f>
        <v>205091.5</v>
      </c>
      <c r="B72" s="22" t="s">
        <v>45</v>
      </c>
      <c r="C72" s="22" t="s">
        <v>82</v>
      </c>
      <c r="D72" s="85">
        <f>G29</f>
        <v>30763.724999999999</v>
      </c>
      <c r="E72" s="85"/>
      <c r="F72" s="85"/>
      <c r="G72" s="22"/>
      <c r="H72" s="22" t="s">
        <v>47</v>
      </c>
      <c r="I72" s="25">
        <f>A72+D72</f>
        <v>235855.22500000001</v>
      </c>
      <c r="J72" s="38" t="s">
        <v>0</v>
      </c>
    </row>
    <row r="73" spans="1:10" ht="30.75" customHeight="1" x14ac:dyDescent="0.2">
      <c r="A73" s="56" t="s">
        <v>56</v>
      </c>
      <c r="B73" s="56"/>
      <c r="C73" s="56"/>
      <c r="D73" s="56"/>
      <c r="E73" s="56"/>
      <c r="F73" s="56"/>
      <c r="G73" s="56"/>
      <c r="H73" s="56"/>
      <c r="I73" s="25"/>
    </row>
    <row r="74" spans="1:10" x14ac:dyDescent="0.2">
      <c r="A74" s="43"/>
      <c r="B74" s="43"/>
      <c r="C74" s="43"/>
      <c r="D74" s="43"/>
      <c r="E74" s="43"/>
      <c r="F74" s="43"/>
      <c r="G74" s="43"/>
      <c r="H74" s="43"/>
      <c r="I74" s="43"/>
    </row>
    <row r="75" spans="1:10" x14ac:dyDescent="0.2">
      <c r="A75" s="53" t="s">
        <v>76</v>
      </c>
      <c r="B75" s="53"/>
      <c r="C75" s="53"/>
      <c r="D75" s="53"/>
      <c r="E75" s="53"/>
      <c r="F75" s="53"/>
      <c r="G75" s="53"/>
      <c r="H75" s="53"/>
      <c r="I75" s="43"/>
    </row>
    <row r="76" spans="1:10" x14ac:dyDescent="0.2">
      <c r="A76" s="23">
        <f>B17</f>
        <v>205091.5</v>
      </c>
      <c r="B76" s="22" t="s">
        <v>45</v>
      </c>
      <c r="C76" s="22" t="s">
        <v>82</v>
      </c>
      <c r="D76" s="85">
        <f>G29</f>
        <v>30763.724999999999</v>
      </c>
      <c r="E76" s="85"/>
      <c r="F76" s="85"/>
      <c r="G76" s="22"/>
      <c r="H76" s="22" t="s">
        <v>47</v>
      </c>
      <c r="I76" s="26">
        <f>A76+D76</f>
        <v>235855.22500000001</v>
      </c>
      <c r="J76" s="38" t="s">
        <v>0</v>
      </c>
    </row>
    <row r="77" spans="1:10" ht="28.5" customHeight="1" x14ac:dyDescent="0.2">
      <c r="A77" s="56" t="s">
        <v>57</v>
      </c>
      <c r="B77" s="56"/>
      <c r="C77" s="56"/>
      <c r="D77" s="56"/>
      <c r="E77" s="56"/>
      <c r="F77" s="56"/>
      <c r="G77" s="56"/>
      <c r="H77" s="56"/>
      <c r="I77" s="26"/>
    </row>
    <row r="78" spans="1:10" x14ac:dyDescent="0.2">
      <c r="A78" s="43"/>
      <c r="B78" s="43"/>
      <c r="C78" s="43"/>
      <c r="D78" s="43"/>
      <c r="E78" s="43"/>
      <c r="F78" s="43"/>
      <c r="G78" s="43"/>
      <c r="H78" s="43"/>
      <c r="I78" s="43"/>
    </row>
    <row r="79" spans="1:10" x14ac:dyDescent="0.2">
      <c r="A79" s="53" t="s">
        <v>77</v>
      </c>
      <c r="B79" s="53"/>
      <c r="C79" s="53"/>
      <c r="D79" s="53"/>
      <c r="E79" s="53"/>
      <c r="F79" s="53"/>
      <c r="G79" s="53"/>
      <c r="H79" s="53"/>
      <c r="I79" s="43"/>
    </row>
    <row r="80" spans="1:10" x14ac:dyDescent="0.2">
      <c r="A80" s="23">
        <f>B17</f>
        <v>205091.5</v>
      </c>
      <c r="B80" s="22" t="s">
        <v>45</v>
      </c>
      <c r="C80" s="22" t="s">
        <v>82</v>
      </c>
      <c r="D80" s="85">
        <f>G29</f>
        <v>30763.724999999999</v>
      </c>
      <c r="E80" s="85"/>
      <c r="F80" s="85"/>
      <c r="G80" s="22"/>
      <c r="H80" s="22" t="s">
        <v>47</v>
      </c>
      <c r="I80" s="26">
        <f>A80+D80</f>
        <v>235855.22500000001</v>
      </c>
      <c r="J80" s="38" t="s">
        <v>0</v>
      </c>
    </row>
    <row r="81" spans="1:13" ht="27" customHeight="1" x14ac:dyDescent="0.2">
      <c r="A81" s="54" t="s">
        <v>59</v>
      </c>
      <c r="B81" s="54"/>
      <c r="C81" s="54"/>
      <c r="D81" s="54"/>
      <c r="E81" s="54"/>
      <c r="F81" s="54"/>
      <c r="G81" s="54"/>
      <c r="H81" s="54"/>
      <c r="I81" s="26"/>
    </row>
    <row r="82" spans="1:13" x14ac:dyDescent="0.2">
      <c r="A82" s="43"/>
      <c r="B82" s="43"/>
      <c r="C82" s="43"/>
      <c r="D82" s="43"/>
      <c r="E82" s="43"/>
      <c r="F82" s="43"/>
      <c r="G82" s="43"/>
      <c r="H82" s="43"/>
      <c r="I82" s="43"/>
    </row>
    <row r="83" spans="1:13" x14ac:dyDescent="0.2">
      <c r="A83" s="53" t="s">
        <v>78</v>
      </c>
      <c r="B83" s="53"/>
      <c r="C83" s="53"/>
      <c r="D83" s="53"/>
      <c r="E83" s="53"/>
      <c r="F83" s="53"/>
      <c r="G83" s="53"/>
      <c r="H83" s="53"/>
      <c r="I83" s="43"/>
    </row>
    <row r="84" spans="1:13" x14ac:dyDescent="0.2">
      <c r="A84" s="23">
        <f>B19</f>
        <v>205091.5</v>
      </c>
      <c r="B84" s="22" t="s">
        <v>45</v>
      </c>
      <c r="C84" s="22" t="s">
        <v>82</v>
      </c>
      <c r="D84" s="85">
        <f>G29</f>
        <v>30763.724999999999</v>
      </c>
      <c r="E84" s="85"/>
      <c r="F84" s="85"/>
      <c r="G84" s="22"/>
      <c r="H84" s="22" t="s">
        <v>47</v>
      </c>
      <c r="I84" s="25">
        <f>A84+D84</f>
        <v>235855.22500000001</v>
      </c>
      <c r="J84" s="38" t="s">
        <v>0</v>
      </c>
    </row>
    <row r="85" spans="1:13" ht="24" customHeight="1" x14ac:dyDescent="0.2">
      <c r="A85" s="54" t="s">
        <v>58</v>
      </c>
      <c r="B85" s="54"/>
      <c r="C85" s="54"/>
      <c r="D85" s="54"/>
      <c r="E85" s="54"/>
      <c r="F85" s="54"/>
      <c r="G85" s="54"/>
      <c r="H85" s="54"/>
      <c r="I85" s="25"/>
    </row>
    <row r="86" spans="1:13" ht="24" customHeight="1" x14ac:dyDescent="0.2">
      <c r="A86" s="46"/>
      <c r="B86" s="46"/>
      <c r="C86" s="46"/>
      <c r="D86" s="46"/>
      <c r="E86" s="46"/>
      <c r="F86" s="46"/>
      <c r="G86" s="46"/>
      <c r="H86" s="46"/>
      <c r="I86" s="25"/>
    </row>
    <row r="87" spans="1:13" x14ac:dyDescent="0.2">
      <c r="A87" s="27" t="s">
        <v>81</v>
      </c>
      <c r="B87" s="27"/>
      <c r="C87" s="27"/>
      <c r="D87" s="27"/>
      <c r="E87" s="27"/>
      <c r="F87" s="27"/>
      <c r="G87" s="27"/>
      <c r="H87" s="27"/>
      <c r="I87" s="27">
        <f>I36+I40+I43+I47+I53+I57+I61+I65+I72+I76+I80+I84</f>
        <v>2776868.2000000007</v>
      </c>
      <c r="J87" s="27">
        <f>I37+I41+I44+I48+I54+I58+I62+I66+I73+I77+I81+I85</f>
        <v>0</v>
      </c>
      <c r="K87" s="27"/>
      <c r="L87" s="15"/>
    </row>
    <row r="88" spans="1:13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3" x14ac:dyDescent="0.2">
      <c r="A89" s="15"/>
      <c r="B89" s="15"/>
      <c r="C89" s="15"/>
      <c r="D89" s="15"/>
      <c r="E89" s="15"/>
      <c r="F89" s="55"/>
      <c r="G89" s="55"/>
      <c r="H89" s="55"/>
      <c r="I89" s="15"/>
      <c r="J89" s="15"/>
      <c r="K89" s="15"/>
      <c r="L89" s="15"/>
    </row>
    <row r="90" spans="1:13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3" x14ac:dyDescent="0.2">
      <c r="A91" s="2"/>
      <c r="B91" s="2"/>
      <c r="C91" s="2"/>
      <c r="D91" s="2"/>
      <c r="E91" s="2"/>
      <c r="F91" s="2"/>
      <c r="G91" s="2"/>
      <c r="H91" s="2"/>
      <c r="I91" s="15"/>
      <c r="J91" s="15"/>
      <c r="K91" s="15"/>
      <c r="L91" s="15"/>
      <c r="M91" s="15"/>
    </row>
    <row r="92" spans="1:13" x14ac:dyDescent="0.2">
      <c r="A92" s="17"/>
      <c r="B92" s="17"/>
      <c r="C92" s="17"/>
      <c r="D92" s="17"/>
      <c r="E92" s="17"/>
      <c r="F92" s="17"/>
      <c r="G92" s="17"/>
      <c r="H92" s="17"/>
      <c r="I92" s="4"/>
      <c r="J92" s="4"/>
      <c r="K92" s="4"/>
      <c r="L92" s="15"/>
    </row>
    <row r="93" spans="1:13" x14ac:dyDescent="0.2">
      <c r="A93" s="43" t="s">
        <v>83</v>
      </c>
      <c r="B93" s="43"/>
      <c r="C93" s="43"/>
      <c r="D93" s="43"/>
      <c r="E93" s="43"/>
      <c r="F93" s="43"/>
      <c r="G93" s="43">
        <v>2776868.2</v>
      </c>
      <c r="H93" s="51" t="s">
        <v>47</v>
      </c>
      <c r="I93" s="19">
        <v>2776.9</v>
      </c>
      <c r="J93" s="19"/>
      <c r="K93" s="19"/>
      <c r="L93" s="16"/>
    </row>
    <row r="94" spans="1:13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1:13" x14ac:dyDescent="0.2">
      <c r="A95" s="40" t="s">
        <v>61</v>
      </c>
      <c r="B95" s="28"/>
      <c r="C95" s="65">
        <v>2776.9</v>
      </c>
      <c r="D95" s="65"/>
      <c r="E95" s="65"/>
      <c r="F95" s="65"/>
      <c r="G95" s="29"/>
      <c r="I95" s="43"/>
      <c r="J95" s="43"/>
      <c r="K95" s="43"/>
      <c r="L95" s="43"/>
    </row>
    <row r="96" spans="1:13" x14ac:dyDescent="0.2">
      <c r="A96" s="21"/>
      <c r="B96" s="21"/>
      <c r="C96" s="21"/>
      <c r="D96" s="21"/>
      <c r="E96" s="21"/>
      <c r="F96" s="21"/>
      <c r="G96" s="21"/>
      <c r="L96" s="43"/>
    </row>
    <row r="97" spans="1:18" x14ac:dyDescent="0.2">
      <c r="A97" s="40" t="s">
        <v>62</v>
      </c>
      <c r="B97" s="29"/>
      <c r="C97" s="65">
        <v>838.6</v>
      </c>
      <c r="D97" s="65"/>
      <c r="E97" s="65"/>
      <c r="F97" s="28"/>
      <c r="G97" s="28"/>
      <c r="L97" s="43"/>
    </row>
    <row r="98" spans="1:18" x14ac:dyDescent="0.2">
      <c r="C98" s="36"/>
      <c r="L98" s="43"/>
    </row>
    <row r="102" spans="1:18" x14ac:dyDescent="0.2">
      <c r="C102" s="38" t="s">
        <v>5</v>
      </c>
      <c r="M102" s="41"/>
      <c r="N102" s="1"/>
    </row>
    <row r="103" spans="1:18" x14ac:dyDescent="0.2">
      <c r="O103" s="4"/>
      <c r="P103" s="4"/>
      <c r="Q103" s="4"/>
      <c r="R103" s="4"/>
    </row>
    <row r="126" spans="16:16" x14ac:dyDescent="0.2">
      <c r="P126" s="41"/>
    </row>
  </sheetData>
  <mergeCells count="70">
    <mergeCell ref="B15:F15"/>
    <mergeCell ref="A2:R2"/>
    <mergeCell ref="A4:R4"/>
    <mergeCell ref="B7:G7"/>
    <mergeCell ref="B8:F8"/>
    <mergeCell ref="B9:F9"/>
    <mergeCell ref="A6:I6"/>
    <mergeCell ref="B10:F10"/>
    <mergeCell ref="B11:F11"/>
    <mergeCell ref="B12:F12"/>
    <mergeCell ref="B13:F13"/>
    <mergeCell ref="B14:F14"/>
    <mergeCell ref="B16:F16"/>
    <mergeCell ref="B17:F17"/>
    <mergeCell ref="B18:F18"/>
    <mergeCell ref="B19:F19"/>
    <mergeCell ref="B20:F20"/>
    <mergeCell ref="A33:L33"/>
    <mergeCell ref="B35:E35"/>
    <mergeCell ref="A37:H37"/>
    <mergeCell ref="A60:I60"/>
    <mergeCell ref="A62:H62"/>
    <mergeCell ref="D61:F61"/>
    <mergeCell ref="A48:H48"/>
    <mergeCell ref="A52:H52"/>
    <mergeCell ref="A54:H54"/>
    <mergeCell ref="A46:H46"/>
    <mergeCell ref="A39:H39"/>
    <mergeCell ref="A41:H41"/>
    <mergeCell ref="A42:H42"/>
    <mergeCell ref="A44:H44"/>
    <mergeCell ref="A45:H45"/>
    <mergeCell ref="D40:F40"/>
    <mergeCell ref="A66:H66"/>
    <mergeCell ref="A67:I67"/>
    <mergeCell ref="A50:I50"/>
    <mergeCell ref="D53:F53"/>
    <mergeCell ref="A63:I63"/>
    <mergeCell ref="D65:F65"/>
    <mergeCell ref="C97:E97"/>
    <mergeCell ref="A69:H69"/>
    <mergeCell ref="A70:H70"/>
    <mergeCell ref="A73:H73"/>
    <mergeCell ref="A75:H75"/>
    <mergeCell ref="A77:H77"/>
    <mergeCell ref="A79:H79"/>
    <mergeCell ref="A81:H81"/>
    <mergeCell ref="A83:H83"/>
    <mergeCell ref="A85:H85"/>
    <mergeCell ref="F89:H89"/>
    <mergeCell ref="C95:F95"/>
    <mergeCell ref="D76:F76"/>
    <mergeCell ref="D80:F80"/>
    <mergeCell ref="D84:F84"/>
    <mergeCell ref="D72:F72"/>
    <mergeCell ref="A68:I68"/>
    <mergeCell ref="D57:F57"/>
    <mergeCell ref="D36:F36"/>
    <mergeCell ref="G25:H25"/>
    <mergeCell ref="C25:D25"/>
    <mergeCell ref="A56:K56"/>
    <mergeCell ref="J25:M25"/>
    <mergeCell ref="D47:F47"/>
    <mergeCell ref="J29:M29"/>
    <mergeCell ref="J31:M31"/>
    <mergeCell ref="C29:D29"/>
    <mergeCell ref="A27:I27"/>
    <mergeCell ref="A58:H58"/>
    <mergeCell ref="A59:I59"/>
    <mergeCell ref="D43:F43"/>
  </mergeCells>
  <pageMargins left="0.34" right="0.21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01.01.14</vt:lpstr>
      <vt:lpstr>01.05.14 </vt:lpstr>
      <vt:lpstr>01.01.14.р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2014-02-03T11:50:12Z</cp:lastPrinted>
  <dcterms:created xsi:type="dcterms:W3CDTF">2013-01-25T08:43:23Z</dcterms:created>
  <dcterms:modified xsi:type="dcterms:W3CDTF">2014-02-04T06:10:10Z</dcterms:modified>
</cp:coreProperties>
</file>