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30" windowWidth="15195" windowHeight="7485"/>
  </bookViews>
  <sheets>
    <sheet name="Лист1" sheetId="1" r:id="rId1"/>
    <sheet name="Лист3" sheetId="3" r:id="rId2"/>
    <sheet name="Лист2" sheetId="2" r:id="rId3"/>
    <sheet name="Лист4" sheetId="4" r:id="rId4"/>
    <sheet name="исправл." sheetId="5" r:id="rId5"/>
  </sheets>
  <calcPr calcId="145621"/>
</workbook>
</file>

<file path=xl/calcChain.xml><?xml version="1.0" encoding="utf-8"?>
<calcChain xmlns="http://schemas.openxmlformats.org/spreadsheetml/2006/main">
  <c r="K59" i="5" l="1"/>
  <c r="K37" i="5"/>
  <c r="K48" i="5"/>
  <c r="K31" i="5"/>
  <c r="K30" i="5"/>
  <c r="K29" i="5"/>
  <c r="K24" i="5"/>
  <c r="K25" i="5" s="1"/>
  <c r="K16" i="5"/>
  <c r="K15" i="5"/>
  <c r="K13" i="5"/>
  <c r="K9" i="5"/>
  <c r="K8" i="5"/>
  <c r="K11" i="5"/>
  <c r="K17" i="5"/>
  <c r="K14" i="5"/>
  <c r="K12" i="5"/>
  <c r="K10" i="5"/>
  <c r="K49" i="5" l="1"/>
  <c r="K18" i="5"/>
  <c r="N75" i="1"/>
  <c r="H99" i="1" l="1"/>
  <c r="C99" i="1" s="1"/>
  <c r="I96" i="1"/>
  <c r="I92" i="1"/>
  <c r="N67" i="1"/>
  <c r="N48" i="1"/>
  <c r="N64" i="1"/>
  <c r="I64" i="1"/>
  <c r="N41" i="1"/>
  <c r="N15" i="1" l="1"/>
  <c r="K57" i="2"/>
  <c r="K50" i="2"/>
  <c r="K26" i="2"/>
  <c r="K19" i="2"/>
  <c r="K68" i="2" s="1"/>
  <c r="I14" i="1" l="1"/>
  <c r="N14" i="1" s="1"/>
  <c r="I87" i="1"/>
  <c r="I88" i="1" l="1"/>
  <c r="I83" i="1"/>
  <c r="H64" i="3"/>
  <c r="H65" i="3" s="1"/>
  <c r="H63" i="3"/>
  <c r="H48" i="3"/>
  <c r="H32" i="3"/>
  <c r="I11" i="1" l="1"/>
  <c r="N11" i="1" s="1"/>
  <c r="I63" i="1" l="1"/>
  <c r="N63" i="1" s="1"/>
  <c r="I62" i="1"/>
  <c r="N62" i="1" s="1"/>
  <c r="I53" i="1"/>
  <c r="N53" i="1" s="1"/>
  <c r="I51" i="1"/>
  <c r="N51" i="1" s="1"/>
  <c r="I50" i="1"/>
  <c r="N50" i="1" s="1"/>
  <c r="I37" i="1"/>
  <c r="N37" i="1" s="1"/>
  <c r="I35" i="1"/>
  <c r="N35" i="1" s="1"/>
  <c r="I33" i="1"/>
  <c r="N33" i="1" s="1"/>
  <c r="N27" i="1"/>
  <c r="N25" i="1"/>
  <c r="I19" i="1"/>
  <c r="I13" i="1"/>
  <c r="N13" i="1" s="1"/>
  <c r="N9" i="1"/>
  <c r="N7" i="1"/>
  <c r="I5" i="1"/>
  <c r="N5" i="1" s="1"/>
  <c r="H43" i="1" l="1"/>
  <c r="N29" i="1"/>
  <c r="E29" i="1" s="1"/>
  <c r="H62" i="3" l="1"/>
  <c r="H41" i="3"/>
  <c r="H40" i="3" l="1"/>
  <c r="H39" i="3"/>
  <c r="H38" i="3"/>
  <c r="H20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7" i="3"/>
  <c r="H46" i="3"/>
  <c r="H37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2" i="3" l="1"/>
</calcChain>
</file>

<file path=xl/sharedStrings.xml><?xml version="1.0" encoding="utf-8"?>
<sst xmlns="http://schemas.openxmlformats.org/spreadsheetml/2006/main" count="681" uniqueCount="219">
  <si>
    <t>Ст. 221 Услуги связи</t>
  </si>
  <si>
    <t xml:space="preserve">Ст. 222 Транспортные расходы </t>
  </si>
  <si>
    <t>Ст. 225  Работа по содержанию имущества</t>
  </si>
  <si>
    <t>Ст. 226  Прочие работы и услуги</t>
  </si>
  <si>
    <t xml:space="preserve">Ст. 290 Прочие расходы </t>
  </si>
  <si>
    <t>Ст 310 Увеличение стоимости основных средств</t>
  </si>
  <si>
    <t>Ст. 340 Увеличение стоимости материальных запасов</t>
  </si>
  <si>
    <r>
      <rPr>
        <i/>
        <sz val="11"/>
        <color theme="1"/>
        <rFont val="Calibri"/>
        <family val="2"/>
        <charset val="204"/>
        <scheme val="minor"/>
      </rPr>
      <t>Канцтовары: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</si>
  <si>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i/>
        <sz val="11"/>
        <color theme="1"/>
        <rFont val="Calibri"/>
        <family val="2"/>
        <charset val="204"/>
        <scheme val="minor"/>
      </rPr>
      <t>Хозтовары: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</si>
  <si>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b/>
        <i/>
        <sz val="11"/>
        <color theme="1"/>
        <rFont val="Calibri"/>
        <family val="2"/>
        <charset val="204"/>
        <scheme val="minor"/>
      </rPr>
      <t xml:space="preserve">Изготовление газеты </t>
    </r>
    <r>
      <rPr>
        <b/>
        <sz val="11"/>
        <color theme="1"/>
        <rFont val="Calibri"/>
        <family val="2"/>
        <charset val="204"/>
        <scheme val="minor"/>
      </rPr>
      <t xml:space="preserve">: </t>
    </r>
  </si>
  <si>
    <r>
      <rPr>
        <i/>
        <sz val="11"/>
        <color theme="1"/>
        <rFont val="Calibri"/>
        <family val="2"/>
        <charset val="204"/>
        <scheme val="minor"/>
      </rPr>
      <t xml:space="preserve">Изготовление афиш, буклетов, банеров,юбилейных календарей: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</t>
    </r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</si>
  <si>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</si>
  <si>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</si>
  <si>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</si>
  <si>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</si>
  <si>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</si>
  <si>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</si>
  <si>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</si>
  <si>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</si>
  <si>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</si>
  <si>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</si>
  <si>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</si>
  <si>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14.</t>
  </si>
  <si>
    <t>15.</t>
  </si>
  <si>
    <t>16.</t>
  </si>
  <si>
    <t>Итого:</t>
  </si>
  <si>
    <t xml:space="preserve">Лампы спец. осветит. оборуд.: </t>
  </si>
  <si>
    <t xml:space="preserve">Лампы: 20 шт. х 15,00                               </t>
  </si>
  <si>
    <t>ВСЕГО:</t>
  </si>
  <si>
    <t>т.рублей.</t>
  </si>
  <si>
    <t>,</t>
  </si>
  <si>
    <t xml:space="preserve"> Ст.340</t>
  </si>
  <si>
    <t>1.  Блок самоклеющий</t>
  </si>
  <si>
    <t>х</t>
  </si>
  <si>
    <t>=</t>
  </si>
  <si>
    <t>2.Блокнот</t>
  </si>
  <si>
    <t>3.Бумага  А4</t>
  </si>
  <si>
    <t>4.Дырокол</t>
  </si>
  <si>
    <t>6.Ежедневники</t>
  </si>
  <si>
    <t xml:space="preserve"> Список канц.товары :</t>
  </si>
  <si>
    <t>Список  хозтоваров.</t>
  </si>
  <si>
    <t>2.Губки 10 шт</t>
  </si>
  <si>
    <t>6. Пемолюкс 400 гр. Чист.ср.</t>
  </si>
  <si>
    <t>7.Перчатки латексные</t>
  </si>
  <si>
    <t>8.Полотенце бумажное</t>
  </si>
  <si>
    <t>11.Перчатки хлопчатобумаж.</t>
  </si>
  <si>
    <t>12.Салфетки "сирень"</t>
  </si>
  <si>
    <t>9.Салфетки хоз. 3шт в уп.</t>
  </si>
  <si>
    <t>1. Веники</t>
  </si>
  <si>
    <t>13. Тряпка для мытья пола</t>
  </si>
  <si>
    <t xml:space="preserve">10.Чистящее ср-во "Утюнок" </t>
  </si>
  <si>
    <t>14.  Порошок стир. "Пемос"</t>
  </si>
  <si>
    <t>15. Ср-во для мытья стекол" Стекломой"</t>
  </si>
  <si>
    <t>5. Гуашь 10 цветов</t>
  </si>
  <si>
    <t>29.Файл</t>
  </si>
  <si>
    <t>30. Ватманы</t>
  </si>
  <si>
    <t>31.Фломастеры</t>
  </si>
  <si>
    <t>32. Паддон 7 секц-й</t>
  </si>
  <si>
    <t>33.портфель без отделений</t>
  </si>
  <si>
    <t>34.Скорошиватели пластиковые</t>
  </si>
  <si>
    <t>35.Точилки</t>
  </si>
  <si>
    <t>36. Корректирующая жидкость</t>
  </si>
  <si>
    <t xml:space="preserve">37.Линейки                            </t>
  </si>
  <si>
    <t>16. Стаканы пластмассовые 1уп.-100 шт</t>
  </si>
  <si>
    <t>3. Мешки для мусора 60л</t>
  </si>
  <si>
    <t>4. Мешки для мусора 30л</t>
  </si>
  <si>
    <t xml:space="preserve"> По потолку 16 светильников по 4 лампы в каждой</t>
  </si>
  <si>
    <t>16х4= 64 ламп.</t>
  </si>
  <si>
    <t>Строиматериалы:</t>
  </si>
  <si>
    <t xml:space="preserve"> на 2015 год МБУ ПМК "Новое поколение"</t>
  </si>
  <si>
    <t>ООО "ВАП" по дог. № 42/01-13 сю</t>
  </si>
  <si>
    <t>мес.</t>
  </si>
  <si>
    <t xml:space="preserve">= </t>
  </si>
  <si>
    <t>%</t>
  </si>
  <si>
    <r>
      <rPr>
        <i/>
        <sz val="11"/>
        <color theme="1"/>
        <rFont val="Calibri"/>
        <family val="2"/>
        <charset val="204"/>
        <scheme val="minor"/>
      </rPr>
      <t>Абонентская плата за телефон: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</si>
  <si>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>ОАО"Ростелеком" по дог. №2087/1:</t>
  </si>
  <si>
    <t xml:space="preserve">Междугородная и международная связь:                                                                                                 </t>
  </si>
  <si>
    <t xml:space="preserve">ОАО  "Ростелеком" по дог. №2087/2: </t>
  </si>
  <si>
    <r>
      <rPr>
        <i/>
        <sz val="11"/>
        <color theme="1"/>
        <rFont val="Times New Roman"/>
        <family val="1"/>
        <charset val="204"/>
      </rPr>
      <t>Внутризоновые телефонные соединения автоматическим способом: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</t>
    </r>
  </si>
  <si>
    <r>
      <rPr>
        <i/>
        <sz val="11"/>
        <color theme="1"/>
        <rFont val="Times New Roman"/>
        <family val="1"/>
        <charset val="204"/>
      </rPr>
      <t>Почтовые услуги</t>
    </r>
    <r>
      <rPr>
        <sz val="11"/>
        <color theme="1"/>
        <rFont val="Times New Roman"/>
        <family val="1"/>
        <charset val="204"/>
      </rPr>
      <t xml:space="preserve">: </t>
    </r>
  </si>
  <si>
    <t>чел.</t>
  </si>
  <si>
    <r>
      <t>Оплата проезда: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</si>
  <si>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i/>
        <sz val="11"/>
        <color theme="1"/>
        <rFont val="Calibri"/>
        <family val="2"/>
        <charset val="204"/>
        <scheme val="minor"/>
      </rPr>
      <t xml:space="preserve">Теплоснабжение: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ЗАО "Воскресенские тепловые сети" по дог. № 593\13</t>
    </r>
  </si>
  <si>
    <t xml:space="preserve">Электроэнергия:                                                                                                                                                                            ОАО"Мосэнергосбыт" мун. контракт №82807622 : 7,2 кВтг х 5,00 (1кВткг) </t>
  </si>
  <si>
    <t>шт.</t>
  </si>
  <si>
    <t>Заправка катриджей:</t>
  </si>
  <si>
    <t xml:space="preserve"> 10 чел. объем кубов 0,530 х 580,27 = 307,54 х 1,18 = </t>
  </si>
  <si>
    <r>
      <rPr>
        <i/>
        <sz val="11"/>
        <color theme="1"/>
        <rFont val="Calibri"/>
        <family val="2"/>
        <charset val="204"/>
        <scheme val="minor"/>
      </rPr>
      <t>Вывоз мусора СКХ: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</si>
  <si>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ООО "Агро-Альянс" по дог. № 26/О : </t>
  </si>
  <si>
    <t xml:space="preserve">Тех. Обслуживание пожарной сигнализации :                                                                                                                                     </t>
  </si>
  <si>
    <t xml:space="preserve">Тех.обслуживание ком-ра и орг.техники </t>
  </si>
  <si>
    <t xml:space="preserve">Обучение : </t>
  </si>
  <si>
    <t>черно-белая -16 пол. 7,46 х 900 пол</t>
  </si>
  <si>
    <t xml:space="preserve">цветная - 3 пол. 7,24х 900 экз. </t>
  </si>
  <si>
    <t>кв.</t>
  </si>
  <si>
    <t>Почта России:</t>
  </si>
  <si>
    <t>п/г</t>
  </si>
  <si>
    <r>
      <rPr>
        <i/>
        <sz val="11"/>
        <color theme="1"/>
        <rFont val="Calibri"/>
        <family val="2"/>
        <charset val="204"/>
        <scheme val="minor"/>
      </rPr>
      <t xml:space="preserve">Подписка: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</si>
  <si>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банеры:   </t>
  </si>
  <si>
    <t xml:space="preserve">буклеты : </t>
  </si>
  <si>
    <t xml:space="preserve">Изготовление  сувенирной продукции :  </t>
  </si>
  <si>
    <r>
      <rPr>
        <i/>
        <sz val="11"/>
        <color theme="1"/>
        <rFont val="Calibri"/>
        <family val="2"/>
        <charset val="204"/>
        <scheme val="minor"/>
      </rPr>
      <t>Экскурсии:</t>
    </r>
    <r>
      <rPr>
        <sz val="11"/>
        <color theme="1"/>
        <rFont val="Calibri"/>
        <family val="2"/>
        <charset val="204"/>
        <scheme val="minor"/>
      </rPr>
      <t xml:space="preserve"> 3   шт.</t>
    </r>
  </si>
  <si>
    <t xml:space="preserve">Обслуживание 1С: </t>
  </si>
  <si>
    <t xml:space="preserve">Медицинское обслуживание: </t>
  </si>
  <si>
    <r>
      <rPr>
        <i/>
        <sz val="11"/>
        <color theme="1"/>
        <rFont val="Calibri"/>
        <family val="2"/>
        <charset val="204"/>
        <scheme val="minor"/>
      </rPr>
      <t>Расходы на мероприятия:</t>
    </r>
    <r>
      <rPr>
        <sz val="11"/>
        <color theme="1"/>
        <rFont val="Calibri"/>
        <family val="2"/>
        <charset val="204"/>
        <scheme val="minor"/>
      </rPr>
      <t xml:space="preserve">  .</t>
    </r>
  </si>
  <si>
    <t>Итого по ст. 290 Прочие услуги   т.р.</t>
  </si>
  <si>
    <r>
      <rPr>
        <i/>
        <sz val="11"/>
        <color theme="1"/>
        <rFont val="Calibri"/>
        <family val="2"/>
        <charset val="204"/>
        <scheme val="minor"/>
      </rPr>
      <t>Налог на имущества</t>
    </r>
    <r>
      <rPr>
        <sz val="11"/>
        <color theme="1"/>
        <rFont val="Calibri"/>
        <family val="2"/>
        <charset val="204"/>
        <scheme val="minor"/>
      </rPr>
      <t xml:space="preserve">: </t>
    </r>
  </si>
  <si>
    <t xml:space="preserve">Налог на экологию :         </t>
  </si>
  <si>
    <t xml:space="preserve">ООО "ИНТРАСТ" </t>
  </si>
  <si>
    <t>Абонентская плата за интернет:</t>
  </si>
  <si>
    <t xml:space="preserve">Итого по ст. 221 Услуги связи </t>
  </si>
  <si>
    <t>т.р.</t>
  </si>
  <si>
    <t xml:space="preserve">Итого по ст 222 Транспортные расходы </t>
  </si>
  <si>
    <t>Итого по ст. 223 Комунальные услуги</t>
  </si>
  <si>
    <t xml:space="preserve">Итого по ст. 225 Работа по содержанию имущества </t>
  </si>
  <si>
    <t xml:space="preserve">афиши:    </t>
  </si>
  <si>
    <t>518,6 т.р.</t>
  </si>
  <si>
    <t>Комплект муз. шкатулка</t>
  </si>
  <si>
    <t>Радиосистема</t>
  </si>
  <si>
    <t>Косоворотка белая с кр.-син. Отделкой</t>
  </si>
  <si>
    <t>шт</t>
  </si>
  <si>
    <t>Русская женская рубашка</t>
  </si>
  <si>
    <t>Дивичий голов.убор повязка</t>
  </si>
  <si>
    <t>Лапти трастниковые</t>
  </si>
  <si>
    <t xml:space="preserve">Кубанка </t>
  </si>
  <si>
    <t>Сарафан с трад.рус.рубашкой</t>
  </si>
  <si>
    <t>Кокошник</t>
  </si>
  <si>
    <t>Наушники</t>
  </si>
  <si>
    <t>Комплект муж.и жен. Сценич.од.и обув.</t>
  </si>
  <si>
    <t>Гантели</t>
  </si>
  <si>
    <t>Лапта</t>
  </si>
  <si>
    <t>Городки</t>
  </si>
  <si>
    <t>Крокет</t>
  </si>
  <si>
    <t>Мяч футбольный</t>
  </si>
  <si>
    <t>17.</t>
  </si>
  <si>
    <t>Мяч баскетбольный</t>
  </si>
  <si>
    <t>18.</t>
  </si>
  <si>
    <t>Мяч волейбольный</t>
  </si>
  <si>
    <t>19.</t>
  </si>
  <si>
    <t>Сетка волейбольная</t>
  </si>
  <si>
    <t>20.</t>
  </si>
  <si>
    <t>Сетка бадминтонная</t>
  </si>
  <si>
    <t>Сетка минифутбола</t>
  </si>
  <si>
    <t>Коньки фигурные</t>
  </si>
  <si>
    <t>Коньки хоккейные</t>
  </si>
  <si>
    <t>Сетка хоккейная</t>
  </si>
  <si>
    <t>Настольная сетка</t>
  </si>
  <si>
    <t>Ракетка для н.тениса</t>
  </si>
  <si>
    <t>Ракетка для бадбинтона</t>
  </si>
  <si>
    <t>Воланчики для бадминтона</t>
  </si>
  <si>
    <t>Насос для мячей</t>
  </si>
  <si>
    <t>Ворота для флорбола</t>
  </si>
  <si>
    <t>Клюшка для флорбола</t>
  </si>
  <si>
    <t>Велотреножёр</t>
  </si>
  <si>
    <t>Бегова дорожка</t>
  </si>
  <si>
    <t>Дротики</t>
  </si>
  <si>
    <t>Аттракцион"спортивные лыжи"</t>
  </si>
  <si>
    <t>Аттракцион"гусеница"</t>
  </si>
  <si>
    <t>Аттракцион "Сумобол"</t>
  </si>
  <si>
    <t>Театральный грим</t>
  </si>
  <si>
    <t>Кабель minijack</t>
  </si>
  <si>
    <t>Покрытие резиновое для спорт площ.</t>
  </si>
  <si>
    <t xml:space="preserve">Календари: </t>
  </si>
  <si>
    <t>Оплата домен.имени и хостинга</t>
  </si>
  <si>
    <t>Иные субсидии</t>
  </si>
  <si>
    <t>Строительство летней эстрады</t>
  </si>
  <si>
    <t>Всего:</t>
  </si>
  <si>
    <t>8.Клей ПВА</t>
  </si>
  <si>
    <t>7.Закладка самоклеющая</t>
  </si>
  <si>
    <t>9.Клей карандаш</t>
  </si>
  <si>
    <t>10.Клей лента</t>
  </si>
  <si>
    <t>11.Карандаши 6шт.</t>
  </si>
  <si>
    <t>12.Маркер</t>
  </si>
  <si>
    <t>13.Карандаши цв.</t>
  </si>
  <si>
    <t>14.Ножницы</t>
  </si>
  <si>
    <t>15.Папка 100 файлов</t>
  </si>
  <si>
    <t>16.Папка 40 файлов</t>
  </si>
  <si>
    <t>17.Папка</t>
  </si>
  <si>
    <t>18.Папка на резинке</t>
  </si>
  <si>
    <t>19.Папка планшет</t>
  </si>
  <si>
    <t>20.Набор текстмаркеры</t>
  </si>
  <si>
    <t>21.Папка-регистратор</t>
  </si>
  <si>
    <t>22.Ручки шариковые</t>
  </si>
  <si>
    <t>23.Скобы степлера</t>
  </si>
  <si>
    <t>24.Скорошиватели</t>
  </si>
  <si>
    <t>25.Скрепки</t>
  </si>
  <si>
    <t>26.Сменная кассета для фильтра</t>
  </si>
  <si>
    <t>27.Степлер</t>
  </si>
  <si>
    <t>28.Степлер мини</t>
  </si>
  <si>
    <t>3.Мешки для мусора 120л</t>
  </si>
  <si>
    <t>5.Ч/ср. МИф 500 гр.чист.ср.</t>
  </si>
  <si>
    <t>17. Т/ бумага</t>
  </si>
  <si>
    <t>Итого по ст. 310 Увеличение стоимости основных средств 1568,6 т.руб.</t>
  </si>
  <si>
    <t>18.Ч/сред.для унит Санокс</t>
  </si>
  <si>
    <t xml:space="preserve">Картриджи:         </t>
  </si>
  <si>
    <t>1 упаковка 25 шт.</t>
  </si>
  <si>
    <r>
      <rPr>
        <i/>
        <sz val="11"/>
        <color theme="1"/>
        <rFont val="Calibri"/>
        <family val="2"/>
        <charset val="204"/>
        <scheme val="minor"/>
      </rPr>
      <t>Батарейки:</t>
    </r>
    <r>
      <rPr>
        <sz val="11"/>
        <color theme="1"/>
        <rFont val="Calibri"/>
        <family val="2"/>
        <charset val="204"/>
        <scheme val="minor"/>
      </rPr>
      <t xml:space="preserve">             </t>
    </r>
  </si>
  <si>
    <t>в год</t>
  </si>
  <si>
    <t>Сценический инвентарь:</t>
  </si>
  <si>
    <t>Спортивный инвентарь :</t>
  </si>
  <si>
    <t>Список товаров для спортивной площадки:</t>
  </si>
  <si>
    <t>Спортивно- развлекательный аттракцион:</t>
  </si>
  <si>
    <t>Устройство спортплощадки:</t>
  </si>
  <si>
    <t>Строительство летней эстрады:</t>
  </si>
  <si>
    <t>7.</t>
  </si>
  <si>
    <t>13.</t>
  </si>
  <si>
    <r>
      <rPr>
        <b/>
        <i/>
        <sz val="11"/>
        <color theme="1"/>
        <rFont val="Calibri"/>
        <family val="2"/>
        <charset val="204"/>
        <scheme val="minor"/>
      </rPr>
      <t xml:space="preserve">Итого по ст. 226 Прочие работы и услуги </t>
    </r>
    <r>
      <rPr>
        <b/>
        <sz val="11"/>
        <color theme="1"/>
        <rFont val="Calibri"/>
        <family val="2"/>
        <charset val="204"/>
        <scheme val="minor"/>
      </rPr>
      <t xml:space="preserve">    352,0т.руб.</t>
    </r>
  </si>
  <si>
    <t>Текущий ремонт автомашины</t>
  </si>
  <si>
    <t>Автострахование</t>
  </si>
  <si>
    <t>раз</t>
  </si>
  <si>
    <t xml:space="preserve">Бензин </t>
  </si>
  <si>
    <t>Госпошлина  на авто.</t>
  </si>
  <si>
    <t>З/части</t>
  </si>
  <si>
    <t>Резина</t>
  </si>
  <si>
    <t>Стеклоомыватель</t>
  </si>
  <si>
    <t>Итого по ст. 340 Увеличение стоимости материальных запасовтв   143,4</t>
  </si>
  <si>
    <t>Тренажер для воркаута</t>
  </si>
  <si>
    <t>Итого по ст. 310 Увеличение стоимости основных средств 447,00 т.руб.</t>
  </si>
  <si>
    <t>Ст. 223 Коммунальные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</si>
</sst>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/>
    <xf numFmtId="0" fontId="6" fillId="0" borderId="0" xfId="0" applyFont="1"/>
    <xf numFmtId="0" fontId="2" fillId="0" borderId="0" xfId="0" applyFont="1" applyFill="1" applyBorder="1"/>
    <xf numFmtId="2" fontId="0" fillId="0" borderId="0" xfId="0" applyNumberFormat="1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Fill="1" applyBorder="1" applyAlignment="1">
      <alignment horizontal="left" vertical="top" wrapText="1"/>
    </xf>
    <xf numFmtId="2" fontId="0" fillId="0" borderId="0" xfId="0" applyNumberFormat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49" fontId="0" fillId="0" borderId="0" xfId="0" applyNumberFormat="1" applyAlignment="1">
      <alignment horizontal="center"/>
    </xf>
    <xf numFmtId="2" fontId="8" fillId="0" borderId="0" xfId="0" applyNumberFormat="1" applyFont="1" applyAlignment="1"/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/>
    <xf numFmtId="2" fontId="2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0" borderId="0" xfId="0" applyFont="1" applyAlignme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Alignment="1">
      <alignment horizontal="left"/>
    </xf>
    <xf numFmtId="2" fontId="3" fillId="0" borderId="0" xfId="0" applyNumberFormat="1" applyFont="1" applyAlignment="1"/>
    <xf numFmtId="2" fontId="0" fillId="0" borderId="0" xfId="0" applyNumberFormat="1" applyFont="1"/>
    <xf numFmtId="2" fontId="0" fillId="0" borderId="0" xfId="0" applyNumberFormat="1" applyFont="1" applyAlignment="1"/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vertical="top" wrapText="1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8" fillId="0" borderId="0" xfId="0" applyNumberFormat="1" applyFont="1"/>
    <xf numFmtId="2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2" fontId="0" fillId="0" borderId="0" xfId="0" applyNumberFormat="1" applyAlignment="1">
      <alignment horizontal="right"/>
    </xf>
    <xf numFmtId="1" fontId="0" fillId="0" borderId="0" xfId="0" applyNumberFormat="1" applyAlignment="1"/>
    <xf numFmtId="1" fontId="0" fillId="0" borderId="0" xfId="0" applyNumberFormat="1" applyFill="1" applyBorder="1" applyAlignment="1"/>
    <xf numFmtId="2" fontId="3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8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0" fillId="0" borderId="0" xfId="0"/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/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topLeftCell="A7" zoomScaleNormal="100" workbookViewId="0">
      <selection activeCell="A25" sqref="A25:D25"/>
    </sheetView>
  </sheetViews>
  <sheetFormatPr defaultRowHeight="15" x14ac:dyDescent="0.25"/>
  <cols>
    <col min="1" max="1" width="4.5703125" customWidth="1"/>
    <col min="2" max="2" width="8.7109375" customWidth="1"/>
    <col min="3" max="3" width="19" customWidth="1"/>
    <col min="4" max="4" width="8.42578125" customWidth="1"/>
    <col min="5" max="5" width="3.140625" customWidth="1"/>
    <col min="6" max="6" width="2.85546875" customWidth="1"/>
    <col min="7" max="7" width="7.28515625" customWidth="1"/>
    <col min="8" max="8" width="2.7109375" customWidth="1"/>
    <col min="9" max="9" width="10.28515625" customWidth="1"/>
    <col min="10" max="10" width="2.85546875" customWidth="1"/>
    <col min="11" max="11" width="5.7109375" customWidth="1"/>
    <col min="12" max="12" width="2.5703125" customWidth="1"/>
    <col min="13" max="13" width="2" customWidth="1"/>
    <col min="14" max="14" width="9.28515625" customWidth="1"/>
  </cols>
  <sheetData>
    <row r="1" spans="1:17" x14ac:dyDescent="0.25">
      <c r="B1" s="157" t="s">
        <v>69</v>
      </c>
      <c r="C1" s="157"/>
      <c r="D1" s="157"/>
      <c r="E1" s="157"/>
      <c r="F1" s="157"/>
      <c r="G1" s="157"/>
      <c r="H1" s="157"/>
      <c r="I1" s="1"/>
    </row>
    <row r="3" spans="1:17" x14ac:dyDescent="0.25">
      <c r="A3" s="161" t="s">
        <v>0</v>
      </c>
      <c r="B3" s="162"/>
      <c r="C3" s="162"/>
      <c r="D3" s="162"/>
      <c r="E3" s="162"/>
      <c r="F3" s="162"/>
    </row>
    <row r="4" spans="1:17" ht="16.5" customHeight="1" x14ac:dyDescent="0.25">
      <c r="A4" s="158" t="s">
        <v>74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9"/>
      <c r="P4" s="2"/>
      <c r="Q4" s="2"/>
    </row>
    <row r="5" spans="1:17" s="47" customFormat="1" ht="18.75" customHeight="1" x14ac:dyDescent="0.25">
      <c r="A5" s="143" t="s">
        <v>70</v>
      </c>
      <c r="B5" s="143"/>
      <c r="C5" s="143"/>
      <c r="D5" s="53">
        <v>658.44</v>
      </c>
      <c r="E5" s="52" t="s">
        <v>33</v>
      </c>
      <c r="F5" s="48">
        <v>12</v>
      </c>
      <c r="G5" s="48" t="s">
        <v>71</v>
      </c>
      <c r="H5" s="55" t="s">
        <v>72</v>
      </c>
      <c r="I5" s="108">
        <f>D5*F5</f>
        <v>7901.2800000000007</v>
      </c>
      <c r="J5" s="19" t="s">
        <v>33</v>
      </c>
      <c r="K5" s="19">
        <v>105.5</v>
      </c>
      <c r="L5" s="19" t="s">
        <v>73</v>
      </c>
      <c r="M5" s="54" t="s">
        <v>34</v>
      </c>
      <c r="N5" s="19">
        <f>I5*K5/100</f>
        <v>8335.8504000000012</v>
      </c>
      <c r="O5" s="19"/>
      <c r="P5" s="48"/>
      <c r="Q5" s="48"/>
    </row>
    <row r="6" spans="1:17" ht="18" customHeight="1" x14ac:dyDescent="0.25">
      <c r="A6" s="158" t="s">
        <v>76</v>
      </c>
      <c r="B6" s="158"/>
      <c r="C6" s="158"/>
      <c r="D6" s="158"/>
      <c r="E6" s="158"/>
      <c r="F6" s="158"/>
      <c r="G6" s="158"/>
      <c r="H6" s="19"/>
      <c r="I6" s="90"/>
    </row>
    <row r="7" spans="1:17" s="47" customFormat="1" ht="19.5" customHeight="1" x14ac:dyDescent="0.25">
      <c r="A7" s="143" t="s">
        <v>75</v>
      </c>
      <c r="B7" s="143"/>
      <c r="C7" s="143"/>
      <c r="D7" s="48">
        <v>108.34</v>
      </c>
      <c r="E7" s="48" t="s">
        <v>33</v>
      </c>
      <c r="F7" s="48">
        <v>12</v>
      </c>
      <c r="G7" s="48" t="s">
        <v>71</v>
      </c>
      <c r="H7" s="19" t="s">
        <v>34</v>
      </c>
      <c r="I7" s="86">
        <v>1300</v>
      </c>
      <c r="J7" s="56" t="s">
        <v>33</v>
      </c>
      <c r="K7" s="15">
        <v>105.5</v>
      </c>
      <c r="L7" s="15" t="s">
        <v>73</v>
      </c>
      <c r="M7" s="15" t="s">
        <v>34</v>
      </c>
      <c r="N7" s="57">
        <f>I7*K7/100</f>
        <v>1371.5</v>
      </c>
    </row>
    <row r="8" spans="1:17" ht="34.5" customHeight="1" x14ac:dyDescent="0.25">
      <c r="A8" s="158" t="s">
        <v>78</v>
      </c>
      <c r="B8" s="158"/>
      <c r="C8" s="158"/>
      <c r="D8" s="158"/>
      <c r="E8" s="158"/>
      <c r="F8" s="158"/>
      <c r="G8" s="158"/>
      <c r="H8" s="158"/>
      <c r="I8" s="90"/>
    </row>
    <row r="9" spans="1:17" ht="21" customHeight="1" x14ac:dyDescent="0.25">
      <c r="A9" s="144" t="s">
        <v>77</v>
      </c>
      <c r="B9" s="144"/>
      <c r="C9" s="144"/>
      <c r="D9" s="15">
        <v>541.66</v>
      </c>
      <c r="E9" s="15" t="s">
        <v>33</v>
      </c>
      <c r="F9" s="15">
        <v>12</v>
      </c>
      <c r="G9" s="15" t="s">
        <v>71</v>
      </c>
      <c r="H9" s="15" t="s">
        <v>34</v>
      </c>
      <c r="I9" s="86">
        <v>6500</v>
      </c>
      <c r="J9" s="15" t="s">
        <v>33</v>
      </c>
      <c r="K9" s="15">
        <v>105.5</v>
      </c>
      <c r="L9" s="15" t="s">
        <v>73</v>
      </c>
      <c r="M9" s="15" t="s">
        <v>34</v>
      </c>
      <c r="N9" s="57">
        <f>I9*K9/100</f>
        <v>6857.5</v>
      </c>
    </row>
    <row r="10" spans="1:17" s="80" customFormat="1" ht="21" customHeight="1" x14ac:dyDescent="0.25">
      <c r="A10" s="137" t="s">
        <v>109</v>
      </c>
      <c r="B10" s="137"/>
      <c r="C10" s="137"/>
      <c r="D10" s="15"/>
      <c r="E10" s="15"/>
      <c r="F10" s="15"/>
      <c r="G10" s="15"/>
      <c r="H10" s="15"/>
      <c r="I10" s="86"/>
      <c r="J10" s="15"/>
      <c r="K10" s="15"/>
      <c r="L10" s="15"/>
      <c r="M10" s="15"/>
      <c r="N10" s="57"/>
    </row>
    <row r="11" spans="1:17" s="80" customFormat="1" ht="21" customHeight="1" x14ac:dyDescent="0.25">
      <c r="A11" s="137" t="s">
        <v>108</v>
      </c>
      <c r="B11" s="137"/>
      <c r="C11" s="137"/>
      <c r="D11" s="15">
        <v>2500</v>
      </c>
      <c r="E11" s="15" t="s">
        <v>33</v>
      </c>
      <c r="F11" s="15">
        <v>12</v>
      </c>
      <c r="G11" s="15" t="s">
        <v>71</v>
      </c>
      <c r="H11" s="15" t="s">
        <v>34</v>
      </c>
      <c r="I11" s="86">
        <f>D11*F11</f>
        <v>30000</v>
      </c>
      <c r="J11" s="15" t="s">
        <v>33</v>
      </c>
      <c r="K11" s="15">
        <v>105.5</v>
      </c>
      <c r="L11" s="15" t="s">
        <v>73</v>
      </c>
      <c r="M11" s="15" t="s">
        <v>34</v>
      </c>
      <c r="N11" s="57">
        <f>I11*K11/100</f>
        <v>31650</v>
      </c>
    </row>
    <row r="12" spans="1:17" s="47" customFormat="1" ht="12" customHeight="1" x14ac:dyDescent="0.25">
      <c r="A12" s="59"/>
      <c r="B12" s="59"/>
      <c r="C12" s="59"/>
      <c r="D12" s="15"/>
      <c r="E12" s="15"/>
      <c r="F12" s="15"/>
      <c r="G12" s="15"/>
      <c r="H12" s="15"/>
      <c r="I12" s="86"/>
      <c r="J12" s="15"/>
      <c r="K12" s="15"/>
      <c r="L12" s="15"/>
      <c r="M12" s="15"/>
      <c r="N12" s="57"/>
    </row>
    <row r="13" spans="1:17" x14ac:dyDescent="0.25">
      <c r="A13" s="145" t="s">
        <v>79</v>
      </c>
      <c r="B13" s="145"/>
      <c r="C13" s="145"/>
      <c r="D13" s="62">
        <v>166</v>
      </c>
      <c r="E13" s="58" t="s">
        <v>33</v>
      </c>
      <c r="F13" s="58">
        <v>12</v>
      </c>
      <c r="G13" s="58" t="s">
        <v>71</v>
      </c>
      <c r="H13" s="58" t="s">
        <v>34</v>
      </c>
      <c r="I13" s="92">
        <f>D13*F13</f>
        <v>1992</v>
      </c>
      <c r="J13" s="58" t="s">
        <v>33</v>
      </c>
      <c r="K13">
        <v>105.5</v>
      </c>
      <c r="L13" s="58" t="s">
        <v>73</v>
      </c>
      <c r="M13" t="s">
        <v>34</v>
      </c>
      <c r="N13">
        <f>I13*K13/100</f>
        <v>2101.56</v>
      </c>
    </row>
    <row r="14" spans="1:17" s="47" customFormat="1" x14ac:dyDescent="0.25">
      <c r="A14" s="61" t="s">
        <v>163</v>
      </c>
      <c r="B14" s="61"/>
      <c r="C14" s="61"/>
      <c r="D14" s="58">
        <v>1720</v>
      </c>
      <c r="E14" s="58" t="s">
        <v>33</v>
      </c>
      <c r="F14" s="58">
        <v>1</v>
      </c>
      <c r="G14" s="58" t="s">
        <v>197</v>
      </c>
      <c r="H14" s="58" t="s">
        <v>34</v>
      </c>
      <c r="I14" s="92">
        <f>D14*F14</f>
        <v>1720</v>
      </c>
      <c r="J14" s="58" t="s">
        <v>33</v>
      </c>
      <c r="K14" s="15">
        <v>105.5</v>
      </c>
      <c r="L14" s="58" t="s">
        <v>73</v>
      </c>
      <c r="M14" s="15" t="s">
        <v>34</v>
      </c>
      <c r="N14" s="47">
        <f>I14*K14/100</f>
        <v>1814.6</v>
      </c>
    </row>
    <row r="15" spans="1:17" s="98" customFormat="1" x14ac:dyDescent="0.25">
      <c r="A15" s="97"/>
      <c r="B15" s="97"/>
      <c r="C15" s="97"/>
      <c r="D15" s="58"/>
      <c r="E15" s="58"/>
      <c r="F15" s="58"/>
      <c r="G15" s="58"/>
      <c r="H15" s="58"/>
      <c r="I15" s="92"/>
      <c r="J15" s="58"/>
      <c r="K15" s="15"/>
      <c r="L15" s="58"/>
      <c r="M15" s="15"/>
      <c r="N15" s="98">
        <f>SUM(N5:N14)</f>
        <v>52131.010399999999</v>
      </c>
    </row>
    <row r="16" spans="1:17" x14ac:dyDescent="0.25">
      <c r="A16" s="60" t="s">
        <v>110</v>
      </c>
      <c r="B16" s="60"/>
      <c r="C16" s="60"/>
      <c r="D16" s="118"/>
      <c r="E16" s="139">
        <v>52.1</v>
      </c>
      <c r="F16" s="139"/>
      <c r="G16" s="60" t="s">
        <v>111</v>
      </c>
      <c r="H16" s="60"/>
      <c r="I16" s="80"/>
      <c r="N16" s="8"/>
    </row>
    <row r="18" spans="1:16" x14ac:dyDescent="0.25">
      <c r="A18" s="159" t="s">
        <v>1</v>
      </c>
      <c r="B18" s="159"/>
      <c r="C18" s="159"/>
      <c r="D18" s="159"/>
      <c r="E18" s="159"/>
      <c r="F18" s="159"/>
      <c r="G18" s="159"/>
      <c r="H18" s="159"/>
    </row>
    <row r="19" spans="1:16" x14ac:dyDescent="0.25">
      <c r="A19" s="146" t="s">
        <v>81</v>
      </c>
      <c r="B19" s="146"/>
      <c r="C19" s="146"/>
      <c r="D19" s="64">
        <v>580</v>
      </c>
      <c r="E19" s="65" t="s">
        <v>33</v>
      </c>
      <c r="F19" s="66">
        <v>12</v>
      </c>
      <c r="G19" s="65" t="s">
        <v>80</v>
      </c>
      <c r="H19" s="65" t="s">
        <v>34</v>
      </c>
      <c r="I19" s="63">
        <f>D19*F19</f>
        <v>6960</v>
      </c>
    </row>
    <row r="20" spans="1:16" s="80" customFormat="1" x14ac:dyDescent="0.25">
      <c r="A20" s="79"/>
      <c r="B20" s="79"/>
      <c r="C20" s="79"/>
      <c r="D20" s="64"/>
      <c r="E20" s="65"/>
      <c r="F20" s="66"/>
      <c r="G20" s="65"/>
      <c r="H20" s="65"/>
      <c r="I20" s="63"/>
    </row>
    <row r="21" spans="1:16" x14ac:dyDescent="0.25">
      <c r="A21" s="18" t="s">
        <v>112</v>
      </c>
      <c r="B21" s="18"/>
      <c r="C21" s="18"/>
      <c r="D21" s="18"/>
      <c r="E21" s="153">
        <v>7</v>
      </c>
      <c r="F21" s="153"/>
      <c r="G21" s="18" t="s">
        <v>111</v>
      </c>
      <c r="H21" s="18"/>
    </row>
    <row r="23" spans="1:16" x14ac:dyDescent="0.25">
      <c r="A23" s="161" t="s">
        <v>218</v>
      </c>
      <c r="B23" s="161"/>
      <c r="C23" s="161"/>
      <c r="D23" s="161"/>
      <c r="E23" s="161"/>
      <c r="F23" s="161"/>
      <c r="G23" s="161"/>
      <c r="H23" s="161"/>
    </row>
    <row r="24" spans="1:16" ht="15.6" customHeight="1" x14ac:dyDescent="0.25">
      <c r="A24" s="3"/>
      <c r="B24" s="3"/>
      <c r="C24" s="3"/>
      <c r="D24" s="3"/>
      <c r="E24" s="3"/>
      <c r="F24" s="3"/>
      <c r="G24" s="3"/>
      <c r="H24" s="3"/>
      <c r="I24" s="17"/>
      <c r="J24" s="17"/>
      <c r="K24" s="17"/>
      <c r="L24" s="17"/>
      <c r="M24" s="17"/>
      <c r="N24" s="17"/>
      <c r="O24" s="17"/>
      <c r="P24" s="17"/>
    </row>
    <row r="25" spans="1:16" ht="41.25" customHeight="1" x14ac:dyDescent="0.25">
      <c r="A25" s="148" t="s">
        <v>82</v>
      </c>
      <c r="B25" s="148"/>
      <c r="C25" s="148"/>
      <c r="D25" s="148"/>
      <c r="E25" s="67"/>
      <c r="F25" s="67"/>
      <c r="G25" s="67"/>
      <c r="H25" s="147">
        <v>91596</v>
      </c>
      <c r="I25" s="147"/>
      <c r="J25" s="15" t="s">
        <v>33</v>
      </c>
      <c r="K25" s="15">
        <v>107.3</v>
      </c>
      <c r="L25" s="15" t="s">
        <v>73</v>
      </c>
      <c r="M25" s="15" t="s">
        <v>34</v>
      </c>
      <c r="N25" s="15">
        <f>H25*K25/100</f>
        <v>98282.507999999987</v>
      </c>
    </row>
    <row r="26" spans="1:16" ht="13.5" customHeight="1" x14ac:dyDescent="0.25">
      <c r="I26" s="17"/>
    </row>
    <row r="27" spans="1:16" ht="45.75" customHeight="1" x14ac:dyDescent="0.25">
      <c r="A27" s="132" t="s">
        <v>83</v>
      </c>
      <c r="B27" s="132"/>
      <c r="C27" s="132"/>
      <c r="D27" s="132"/>
      <c r="E27" s="44"/>
      <c r="F27" s="44"/>
      <c r="G27" s="68" t="s">
        <v>34</v>
      </c>
      <c r="H27" s="149">
        <v>40000</v>
      </c>
      <c r="I27" s="149"/>
      <c r="J27" s="50" t="s">
        <v>33</v>
      </c>
      <c r="K27" s="50">
        <v>107.3</v>
      </c>
      <c r="L27" s="50" t="s">
        <v>73</v>
      </c>
      <c r="M27" s="50" t="s">
        <v>34</v>
      </c>
      <c r="N27" s="25">
        <f>H27*K27/100</f>
        <v>42920</v>
      </c>
    </row>
    <row r="29" spans="1:16" x14ac:dyDescent="0.25">
      <c r="A29" s="18" t="s">
        <v>113</v>
      </c>
      <c r="B29" s="41"/>
      <c r="C29" s="41"/>
      <c r="D29" s="41"/>
      <c r="E29" s="151">
        <f>N29/1000</f>
        <v>141.20250799999997</v>
      </c>
      <c r="F29" s="151"/>
      <c r="G29" s="41" t="s">
        <v>111</v>
      </c>
      <c r="H29" s="41"/>
      <c r="I29" s="41"/>
      <c r="N29" s="8">
        <f>N25+N27</f>
        <v>141202.50799999997</v>
      </c>
    </row>
    <row r="30" spans="1:16" ht="14.45" customHeight="1" x14ac:dyDescent="0.25">
      <c r="C30" s="42"/>
      <c r="D30" s="42"/>
      <c r="E30" s="42"/>
      <c r="F30" s="42"/>
      <c r="G30" s="42"/>
      <c r="H30" s="42"/>
      <c r="I30" s="42"/>
      <c r="J30" s="42"/>
    </row>
    <row r="31" spans="1:16" x14ac:dyDescent="0.25">
      <c r="A31" s="43" t="s">
        <v>2</v>
      </c>
      <c r="B31" s="43"/>
      <c r="C31" s="43"/>
      <c r="D31" s="43"/>
      <c r="E31" s="43"/>
      <c r="F31" s="43"/>
      <c r="G31" s="43"/>
      <c r="H31" s="43"/>
      <c r="I31" s="43"/>
    </row>
    <row r="33" spans="1:18" s="47" customFormat="1" x14ac:dyDescent="0.25">
      <c r="A33" s="135" t="s">
        <v>85</v>
      </c>
      <c r="B33" s="135"/>
      <c r="C33" s="135"/>
      <c r="D33" s="8">
        <v>797</v>
      </c>
      <c r="E33" s="47" t="s">
        <v>33</v>
      </c>
      <c r="F33" s="70">
        <v>10</v>
      </c>
      <c r="G33" s="47" t="s">
        <v>84</v>
      </c>
      <c r="H33" s="47" t="s">
        <v>34</v>
      </c>
      <c r="I33" s="8">
        <f>D33*F33</f>
        <v>7970</v>
      </c>
      <c r="J33" s="47" t="s">
        <v>33</v>
      </c>
      <c r="K33" s="47">
        <v>105.5</v>
      </c>
      <c r="L33" s="47" t="s">
        <v>73</v>
      </c>
      <c r="M33" s="47" t="s">
        <v>34</v>
      </c>
      <c r="N33" s="47">
        <f>I33*K33/100</f>
        <v>8408.35</v>
      </c>
    </row>
    <row r="34" spans="1:18" ht="19.5" customHeight="1" x14ac:dyDescent="0.25">
      <c r="A34" s="132" t="s">
        <v>87</v>
      </c>
      <c r="B34" s="132"/>
      <c r="C34" s="132"/>
      <c r="D34" s="132"/>
      <c r="E34" s="132"/>
      <c r="F34" s="132"/>
      <c r="G34" s="132"/>
      <c r="H34" s="132"/>
    </row>
    <row r="35" spans="1:18" s="47" customFormat="1" ht="27.75" customHeight="1" x14ac:dyDescent="0.25">
      <c r="A35" s="150" t="s">
        <v>86</v>
      </c>
      <c r="B35" s="150"/>
      <c r="C35" s="150"/>
      <c r="D35" s="72">
        <v>362.9</v>
      </c>
      <c r="E35" s="73" t="s">
        <v>33</v>
      </c>
      <c r="F35" s="73">
        <v>12</v>
      </c>
      <c r="G35" s="73" t="s">
        <v>71</v>
      </c>
      <c r="H35" s="73" t="s">
        <v>34</v>
      </c>
      <c r="I35" s="25">
        <f>D35*F35</f>
        <v>4354.7999999999993</v>
      </c>
      <c r="J35" s="50" t="s">
        <v>33</v>
      </c>
      <c r="K35" s="50">
        <v>105.5</v>
      </c>
      <c r="L35" s="50" t="s">
        <v>73</v>
      </c>
      <c r="M35" s="50" t="s">
        <v>34</v>
      </c>
      <c r="N35" s="50">
        <f>I35*K35/100</f>
        <v>4594.3139999999994</v>
      </c>
    </row>
    <row r="36" spans="1:18" ht="19.5" customHeight="1" x14ac:dyDescent="0.25">
      <c r="A36" s="140" t="s">
        <v>89</v>
      </c>
      <c r="B36" s="132"/>
      <c r="C36" s="132"/>
      <c r="D36" s="132"/>
      <c r="E36" s="132"/>
      <c r="F36" s="132"/>
      <c r="G36" s="132"/>
      <c r="H36" s="132"/>
      <c r="I36" s="17"/>
      <c r="K36" s="17"/>
      <c r="L36" s="17"/>
      <c r="M36" s="17"/>
      <c r="N36" s="17"/>
      <c r="O36" s="17"/>
      <c r="P36" s="17"/>
      <c r="Q36" s="17"/>
      <c r="R36" s="17"/>
    </row>
    <row r="37" spans="1:18" s="47" customFormat="1" ht="19.5" customHeight="1" x14ac:dyDescent="0.25">
      <c r="A37" s="141" t="s">
        <v>88</v>
      </c>
      <c r="B37" s="141"/>
      <c r="C37" s="141"/>
      <c r="D37" s="71">
        <v>1372.33</v>
      </c>
      <c r="E37" s="46" t="s">
        <v>33</v>
      </c>
      <c r="F37" s="46">
        <v>12</v>
      </c>
      <c r="G37" s="46" t="s">
        <v>71</v>
      </c>
      <c r="H37" s="46" t="s">
        <v>34</v>
      </c>
      <c r="I37" s="74">
        <f>F37*D37</f>
        <v>16467.96</v>
      </c>
      <c r="J37" s="46" t="s">
        <v>33</v>
      </c>
      <c r="K37" s="44">
        <v>103.9</v>
      </c>
      <c r="L37" s="44" t="s">
        <v>73</v>
      </c>
      <c r="M37" s="44" t="s">
        <v>34</v>
      </c>
      <c r="N37" s="74">
        <f>I37*K37/100</f>
        <v>17110.210439999999</v>
      </c>
      <c r="O37" s="44"/>
      <c r="P37" s="44"/>
      <c r="Q37" s="44"/>
      <c r="R37" s="44"/>
    </row>
    <row r="38" spans="1:18" s="21" customFormat="1" ht="18.75" customHeight="1" x14ac:dyDescent="0.25">
      <c r="A38" s="132" t="s">
        <v>90</v>
      </c>
      <c r="B38" s="132"/>
      <c r="C38" s="132"/>
      <c r="D38" s="132"/>
      <c r="E38" s="44"/>
      <c r="F38" s="44"/>
      <c r="G38" s="44"/>
      <c r="H38" s="20"/>
      <c r="I38" s="17"/>
      <c r="K38" s="17"/>
      <c r="L38" s="17"/>
      <c r="M38" s="17"/>
      <c r="N38" s="74">
        <v>10000</v>
      </c>
      <c r="O38" s="17"/>
      <c r="P38" s="17"/>
      <c r="Q38" s="17"/>
      <c r="R38" s="17"/>
    </row>
    <row r="39" spans="1:18" s="112" customFormat="1" ht="18.75" customHeight="1" x14ac:dyDescent="0.25">
      <c r="A39" s="132" t="s">
        <v>207</v>
      </c>
      <c r="B39" s="132"/>
      <c r="C39" s="132"/>
      <c r="D39" s="132"/>
      <c r="E39" s="44"/>
      <c r="F39" s="44"/>
      <c r="G39" s="44"/>
      <c r="H39" s="113"/>
      <c r="I39" s="44"/>
      <c r="K39" s="44"/>
      <c r="L39" s="44"/>
      <c r="M39" s="44"/>
      <c r="N39" s="74">
        <v>10000</v>
      </c>
      <c r="O39" s="44"/>
      <c r="P39" s="44"/>
      <c r="Q39" s="44"/>
      <c r="R39" s="44"/>
    </row>
    <row r="40" spans="1:18" s="112" customFormat="1" ht="18.75" customHeight="1" x14ac:dyDescent="0.25">
      <c r="A40" s="113"/>
      <c r="B40" s="113"/>
      <c r="C40" s="113"/>
      <c r="D40" s="113"/>
      <c r="E40" s="44"/>
      <c r="F40" s="44"/>
      <c r="G40" s="44"/>
      <c r="H40" s="113"/>
      <c r="I40" s="44"/>
      <c r="K40" s="44"/>
      <c r="L40" s="44"/>
      <c r="M40" s="44"/>
      <c r="N40" s="74"/>
      <c r="O40" s="44"/>
      <c r="P40" s="44"/>
      <c r="Q40" s="44"/>
      <c r="R40" s="44"/>
    </row>
    <row r="41" spans="1:18" s="47" customFormat="1" ht="18.75" customHeight="1" x14ac:dyDescent="0.25">
      <c r="A41" s="46"/>
      <c r="B41" s="46"/>
      <c r="C41" s="46"/>
      <c r="D41" s="46"/>
      <c r="E41" s="44"/>
      <c r="F41" s="44"/>
      <c r="G41" s="44"/>
      <c r="H41" s="46"/>
      <c r="I41" s="44"/>
      <c r="K41" s="44"/>
      <c r="L41" s="44"/>
      <c r="M41" s="44" t="s">
        <v>34</v>
      </c>
      <c r="N41" s="74">
        <f>N33+N35+N37+N38+N39</f>
        <v>50112.87444</v>
      </c>
      <c r="O41" s="44"/>
      <c r="P41" s="44"/>
      <c r="Q41" s="44"/>
      <c r="R41" s="44"/>
    </row>
    <row r="42" spans="1:18" s="12" customFormat="1" ht="15.75" customHeight="1" x14ac:dyDescent="0.25">
      <c r="A42" s="13"/>
      <c r="B42" s="13"/>
      <c r="C42" s="13"/>
      <c r="D42" s="13"/>
      <c r="E42" s="13"/>
      <c r="F42" s="13"/>
      <c r="G42" s="13"/>
      <c r="H42" s="13"/>
      <c r="I42" s="17"/>
      <c r="K42" s="17"/>
      <c r="L42" s="17"/>
      <c r="M42" s="17"/>
      <c r="N42" s="17"/>
      <c r="O42" s="17"/>
      <c r="P42" s="17"/>
      <c r="Q42" s="17"/>
      <c r="R42" s="17"/>
    </row>
    <row r="43" spans="1:18" ht="15" customHeight="1" x14ac:dyDescent="0.25">
      <c r="A43" s="18" t="s">
        <v>114</v>
      </c>
      <c r="B43" s="18"/>
      <c r="C43" s="18"/>
      <c r="D43" s="18"/>
      <c r="E43" s="18"/>
      <c r="F43" s="18"/>
      <c r="G43" s="18"/>
      <c r="H43" s="152">
        <f>N41/1000</f>
        <v>50.112874439999999</v>
      </c>
      <c r="I43" s="152"/>
      <c r="J43" t="s">
        <v>111</v>
      </c>
    </row>
    <row r="45" spans="1:18" x14ac:dyDescent="0.25">
      <c r="A45" s="161" t="s">
        <v>3</v>
      </c>
      <c r="B45" s="161"/>
      <c r="C45" s="161"/>
      <c r="D45" s="161"/>
      <c r="E45" s="161"/>
      <c r="F45" s="161"/>
      <c r="G45" s="161"/>
      <c r="H45" s="161"/>
    </row>
    <row r="47" spans="1:18" ht="14.45" customHeight="1" x14ac:dyDescent="0.25">
      <c r="A47" s="163"/>
      <c r="B47" s="163"/>
      <c r="C47" s="163"/>
      <c r="D47" s="163"/>
      <c r="E47" s="163"/>
      <c r="F47" s="163"/>
      <c r="G47" s="163"/>
      <c r="H47" s="163"/>
    </row>
    <row r="48" spans="1:18" s="47" customFormat="1" ht="14.45" customHeight="1" x14ac:dyDescent="0.25">
      <c r="A48" s="135" t="s">
        <v>91</v>
      </c>
      <c r="B48" s="135"/>
      <c r="C48" s="135"/>
      <c r="D48" s="8">
        <v>6000</v>
      </c>
      <c r="E48" s="47" t="s">
        <v>33</v>
      </c>
      <c r="F48" s="70">
        <v>3</v>
      </c>
      <c r="G48" s="47" t="s">
        <v>80</v>
      </c>
      <c r="H48" s="51" t="s">
        <v>34</v>
      </c>
      <c r="I48" s="92">
        <v>18000</v>
      </c>
      <c r="J48" s="47" t="s">
        <v>33</v>
      </c>
      <c r="K48" s="47">
        <v>105.5</v>
      </c>
      <c r="L48" s="47" t="s">
        <v>73</v>
      </c>
      <c r="M48" s="47" t="s">
        <v>34</v>
      </c>
      <c r="N48" s="8">
        <f>I48*K48/100</f>
        <v>18990</v>
      </c>
    </row>
    <row r="49" spans="1:16" ht="19.5" customHeight="1" x14ac:dyDescent="0.25">
      <c r="A49" s="160" t="s">
        <v>9</v>
      </c>
      <c r="B49" s="160"/>
      <c r="C49" s="160"/>
      <c r="D49" s="160"/>
      <c r="E49" s="160"/>
      <c r="F49" s="160"/>
      <c r="G49" s="17"/>
      <c r="H49" s="17"/>
      <c r="I49" s="88"/>
      <c r="J49" s="17"/>
      <c r="K49" s="17"/>
      <c r="L49" s="17"/>
      <c r="M49" s="17"/>
      <c r="N49" s="17"/>
      <c r="O49" s="17"/>
      <c r="P49" s="17"/>
    </row>
    <row r="50" spans="1:16" s="47" customFormat="1" ht="16.5" customHeight="1" x14ac:dyDescent="0.25">
      <c r="A50" s="132" t="s">
        <v>92</v>
      </c>
      <c r="B50" s="132"/>
      <c r="C50" s="132"/>
      <c r="D50" s="71">
        <v>6720</v>
      </c>
      <c r="E50" s="46" t="s">
        <v>33</v>
      </c>
      <c r="F50" s="46">
        <v>12</v>
      </c>
      <c r="G50" s="46" t="s">
        <v>71</v>
      </c>
      <c r="H50" s="46" t="s">
        <v>34</v>
      </c>
      <c r="I50" s="109">
        <f>D50*F50</f>
        <v>80640</v>
      </c>
      <c r="J50" s="44" t="s">
        <v>33</v>
      </c>
      <c r="K50" s="44">
        <v>105.5</v>
      </c>
      <c r="L50" s="44" t="s">
        <v>73</v>
      </c>
      <c r="M50" s="44" t="s">
        <v>34</v>
      </c>
      <c r="N50" s="44">
        <f>I50*K50/100</f>
        <v>85075.199999999997</v>
      </c>
      <c r="O50" s="14"/>
      <c r="P50" s="14"/>
    </row>
    <row r="51" spans="1:16" s="47" customFormat="1" ht="18.75" customHeight="1" x14ac:dyDescent="0.25">
      <c r="A51" s="132" t="s">
        <v>93</v>
      </c>
      <c r="B51" s="132"/>
      <c r="C51" s="132"/>
      <c r="D51" s="72">
        <v>6516</v>
      </c>
      <c r="E51" s="73" t="s">
        <v>33</v>
      </c>
      <c r="F51" s="75">
        <v>4</v>
      </c>
      <c r="G51" s="73" t="s">
        <v>94</v>
      </c>
      <c r="H51" s="76" t="s">
        <v>34</v>
      </c>
      <c r="I51" s="77">
        <f>D51*F51</f>
        <v>26064</v>
      </c>
      <c r="J51" s="50" t="s">
        <v>33</v>
      </c>
      <c r="K51" s="50">
        <v>105.5</v>
      </c>
      <c r="L51" s="50" t="s">
        <v>73</v>
      </c>
      <c r="M51" s="50" t="s">
        <v>34</v>
      </c>
      <c r="N51" s="50">
        <f>I51*K51/100</f>
        <v>27497.52</v>
      </c>
    </row>
    <row r="52" spans="1:16" ht="19.5" customHeight="1" x14ac:dyDescent="0.25">
      <c r="A52" s="132" t="s">
        <v>97</v>
      </c>
      <c r="B52" s="132"/>
      <c r="C52" s="132"/>
      <c r="D52" s="132"/>
      <c r="E52" s="132"/>
      <c r="F52" s="132"/>
      <c r="G52" s="44"/>
      <c r="H52" s="16"/>
      <c r="I52" s="110"/>
    </row>
    <row r="53" spans="1:16" s="47" customFormat="1" ht="18.75" customHeight="1" x14ac:dyDescent="0.25">
      <c r="A53" s="132" t="s">
        <v>95</v>
      </c>
      <c r="B53" s="132"/>
      <c r="C53" s="132"/>
      <c r="D53" s="73">
        <v>6977.22</v>
      </c>
      <c r="E53" s="73" t="s">
        <v>33</v>
      </c>
      <c r="F53" s="73">
        <v>2</v>
      </c>
      <c r="G53" s="76" t="s">
        <v>96</v>
      </c>
      <c r="H53" s="50" t="s">
        <v>34</v>
      </c>
      <c r="I53" s="90">
        <f>D53*F53</f>
        <v>13954.44</v>
      </c>
      <c r="J53" s="50" t="s">
        <v>33</v>
      </c>
      <c r="K53" s="50">
        <v>105.5</v>
      </c>
      <c r="L53" s="50" t="s">
        <v>73</v>
      </c>
      <c r="M53" s="50" t="s">
        <v>34</v>
      </c>
      <c r="N53" s="50">
        <f>I53*K53/100</f>
        <v>14721.934200000002</v>
      </c>
    </row>
    <row r="54" spans="1:16" s="9" customFormat="1" ht="9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16" ht="18" customHeight="1" x14ac:dyDescent="0.25">
      <c r="A55" s="132" t="s">
        <v>10</v>
      </c>
      <c r="B55" s="132"/>
      <c r="C55" s="132"/>
      <c r="D55" s="132"/>
      <c r="E55" s="132"/>
      <c r="F55" s="132"/>
      <c r="G55" s="132"/>
      <c r="H55" s="44"/>
      <c r="I55" s="44"/>
    </row>
    <row r="56" spans="1:16" s="9" customFormat="1" ht="18" customHeight="1" x14ac:dyDescent="0.25">
      <c r="A56" s="138" t="s">
        <v>162</v>
      </c>
      <c r="B56" s="138"/>
      <c r="C56" s="138"/>
      <c r="D56" s="138"/>
      <c r="E56" s="138"/>
      <c r="F56" s="138"/>
      <c r="G56" s="10"/>
      <c r="H56" s="10"/>
      <c r="I56" s="10"/>
      <c r="N56" s="8">
        <v>30000</v>
      </c>
    </row>
    <row r="57" spans="1:16" s="9" customFormat="1" ht="19.5" customHeight="1" x14ac:dyDescent="0.25">
      <c r="A57" s="137" t="s">
        <v>98</v>
      </c>
      <c r="B57" s="137"/>
      <c r="C57" s="137"/>
      <c r="D57" s="137"/>
      <c r="E57" s="137"/>
      <c r="F57" s="137"/>
      <c r="G57" s="15"/>
      <c r="H57" s="15"/>
      <c r="I57" s="15"/>
      <c r="N57" s="8">
        <v>45000</v>
      </c>
    </row>
    <row r="58" spans="1:16" s="9" customFormat="1" ht="18" customHeight="1" x14ac:dyDescent="0.25">
      <c r="A58" s="138" t="s">
        <v>99</v>
      </c>
      <c r="B58" s="138"/>
      <c r="C58" s="138"/>
      <c r="D58" s="138"/>
      <c r="E58" s="138"/>
      <c r="F58" s="138"/>
      <c r="G58" s="16"/>
      <c r="H58" s="16"/>
      <c r="I58" s="16"/>
      <c r="N58" s="8">
        <v>20000</v>
      </c>
    </row>
    <row r="59" spans="1:16" s="9" customFormat="1" ht="18" customHeight="1" x14ac:dyDescent="0.25">
      <c r="A59" s="138" t="s">
        <v>115</v>
      </c>
      <c r="B59" s="138"/>
      <c r="C59" s="138"/>
      <c r="D59" s="138"/>
      <c r="E59" s="138"/>
      <c r="F59" s="138"/>
      <c r="G59" s="16"/>
      <c r="H59" s="16"/>
      <c r="I59" s="16"/>
      <c r="N59" s="8">
        <v>25000</v>
      </c>
    </row>
    <row r="60" spans="1:16" ht="15" customHeight="1" x14ac:dyDescent="0.25">
      <c r="A60" s="140" t="s">
        <v>100</v>
      </c>
      <c r="B60" s="140"/>
      <c r="C60" s="140"/>
      <c r="D60" s="140"/>
      <c r="E60" s="140"/>
      <c r="F60" s="140"/>
      <c r="G60" s="140"/>
      <c r="H60" s="45"/>
      <c r="I60" s="45"/>
      <c r="N60" s="8">
        <v>15000</v>
      </c>
    </row>
    <row r="61" spans="1:16" ht="16.149999999999999" customHeight="1" x14ac:dyDescent="0.25">
      <c r="A61" s="132" t="s">
        <v>101</v>
      </c>
      <c r="B61" s="132"/>
      <c r="C61" s="132"/>
      <c r="D61" s="44"/>
      <c r="E61" s="44"/>
      <c r="F61" s="44"/>
      <c r="G61" s="44"/>
      <c r="H61" s="44"/>
      <c r="I61" s="44"/>
      <c r="N61" s="8">
        <v>11000</v>
      </c>
    </row>
    <row r="62" spans="1:16" s="47" customFormat="1" ht="18" customHeight="1" x14ac:dyDescent="0.25">
      <c r="A62" s="132" t="s">
        <v>102</v>
      </c>
      <c r="B62" s="132"/>
      <c r="C62" s="132"/>
      <c r="D62" s="77">
        <v>8100</v>
      </c>
      <c r="E62" s="73" t="s">
        <v>33</v>
      </c>
      <c r="F62" s="75">
        <v>4</v>
      </c>
      <c r="G62" s="73" t="s">
        <v>94</v>
      </c>
      <c r="H62" s="73" t="s">
        <v>34</v>
      </c>
      <c r="I62" s="87">
        <f>D62*F62</f>
        <v>32400</v>
      </c>
      <c r="J62" s="50" t="s">
        <v>33</v>
      </c>
      <c r="K62" s="50">
        <v>105.5</v>
      </c>
      <c r="L62" s="50" t="s">
        <v>73</v>
      </c>
      <c r="M62" s="50" t="s">
        <v>34</v>
      </c>
      <c r="N62" s="25">
        <f>I62*K62/100</f>
        <v>34182</v>
      </c>
    </row>
    <row r="63" spans="1:16" ht="16.899999999999999" customHeight="1" x14ac:dyDescent="0.25">
      <c r="A63" s="135" t="s">
        <v>103</v>
      </c>
      <c r="B63" s="135"/>
      <c r="C63" s="135"/>
      <c r="D63" s="8">
        <v>3451</v>
      </c>
      <c r="E63" t="s">
        <v>33</v>
      </c>
      <c r="F63" s="69">
        <v>7</v>
      </c>
      <c r="G63" t="s">
        <v>80</v>
      </c>
      <c r="H63" t="s">
        <v>34</v>
      </c>
      <c r="I63" s="25">
        <f>D63*F63</f>
        <v>24157</v>
      </c>
      <c r="J63" t="s">
        <v>33</v>
      </c>
      <c r="K63">
        <v>105.5</v>
      </c>
      <c r="L63" t="s">
        <v>73</v>
      </c>
      <c r="M63" t="s">
        <v>34</v>
      </c>
      <c r="N63">
        <f>I63*K63/100</f>
        <v>25485.634999999998</v>
      </c>
    </row>
    <row r="64" spans="1:16" s="112" customFormat="1" ht="16.899999999999999" customHeight="1" x14ac:dyDescent="0.25">
      <c r="A64" s="114" t="s">
        <v>208</v>
      </c>
      <c r="B64" s="114"/>
      <c r="C64" s="114"/>
      <c r="D64" s="8">
        <v>7000</v>
      </c>
      <c r="E64" s="112" t="s">
        <v>33</v>
      </c>
      <c r="F64" s="69">
        <v>1</v>
      </c>
      <c r="G64" s="112" t="s">
        <v>209</v>
      </c>
      <c r="H64" s="112" t="s">
        <v>34</v>
      </c>
      <c r="I64" s="25">
        <f>D64*F64</f>
        <v>7000</v>
      </c>
      <c r="J64" s="112" t="s">
        <v>33</v>
      </c>
      <c r="K64" s="112">
        <v>105.5</v>
      </c>
      <c r="L64" s="112" t="s">
        <v>73</v>
      </c>
      <c r="M64" s="112" t="s">
        <v>34</v>
      </c>
      <c r="N64" s="8">
        <f>I64*K64/100</f>
        <v>7385</v>
      </c>
    </row>
    <row r="65" spans="1:14" s="112" customFormat="1" ht="16.899999999999999" customHeight="1" x14ac:dyDescent="0.25">
      <c r="A65" s="114"/>
      <c r="B65" s="114"/>
      <c r="C65" s="114"/>
      <c r="D65" s="8"/>
      <c r="F65" s="69"/>
      <c r="I65" s="25"/>
    </row>
    <row r="66" spans="1:14" s="112" customFormat="1" ht="16.899999999999999" customHeight="1" x14ac:dyDescent="0.25">
      <c r="A66" s="114"/>
      <c r="B66" s="114"/>
      <c r="C66" s="114"/>
      <c r="D66" s="8"/>
      <c r="F66" s="69"/>
      <c r="I66" s="25"/>
    </row>
    <row r="67" spans="1:14" s="47" customFormat="1" ht="16.899999999999999" customHeight="1" x14ac:dyDescent="0.25">
      <c r="A67" s="49"/>
      <c r="B67" s="49"/>
      <c r="C67" s="49"/>
      <c r="D67" s="8"/>
      <c r="F67" s="69"/>
      <c r="I67" s="8"/>
      <c r="N67" s="8">
        <f>SUM(N48:N66)</f>
        <v>359337.2892</v>
      </c>
    </row>
    <row r="68" spans="1:14" ht="18.600000000000001" customHeight="1" x14ac:dyDescent="0.25">
      <c r="A68" s="134" t="s">
        <v>206</v>
      </c>
      <c r="B68" s="134"/>
      <c r="C68" s="134"/>
      <c r="D68" s="134"/>
      <c r="E68" s="134"/>
      <c r="F68" s="134"/>
      <c r="G68" s="134"/>
      <c r="H68" s="134"/>
      <c r="N68" s="8"/>
    </row>
    <row r="69" spans="1:14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14" x14ac:dyDescent="0.25">
      <c r="A70" s="142" t="s">
        <v>4</v>
      </c>
      <c r="B70" s="142"/>
      <c r="C70" s="142"/>
      <c r="D70" s="142"/>
      <c r="E70" s="142"/>
      <c r="F70" s="142"/>
      <c r="G70" s="142"/>
      <c r="H70" s="142"/>
      <c r="I70" s="3"/>
    </row>
    <row r="71" spans="1:14" x14ac:dyDescent="0.25">
      <c r="A71" s="132" t="s">
        <v>104</v>
      </c>
      <c r="B71" s="132"/>
      <c r="C71" s="132"/>
      <c r="D71" s="132"/>
      <c r="E71" s="132"/>
      <c r="F71" s="132"/>
      <c r="G71" s="132"/>
      <c r="H71" s="132"/>
      <c r="I71" s="3"/>
      <c r="N71" s="8">
        <v>250000</v>
      </c>
    </row>
    <row r="72" spans="1:14" x14ac:dyDescent="0.25">
      <c r="A72" s="133" t="s">
        <v>106</v>
      </c>
      <c r="B72" s="133"/>
      <c r="C72" s="133"/>
      <c r="D72" s="133"/>
      <c r="E72" s="133"/>
      <c r="F72" s="133"/>
      <c r="G72" s="133"/>
      <c r="H72" s="133"/>
      <c r="N72" s="8">
        <v>8000</v>
      </c>
    </row>
    <row r="73" spans="1:14" s="9" customFormat="1" ht="18" customHeight="1" x14ac:dyDescent="0.25">
      <c r="A73" s="133" t="s">
        <v>107</v>
      </c>
      <c r="B73" s="133"/>
      <c r="C73" s="133"/>
      <c r="D73" s="133"/>
      <c r="E73" s="133"/>
      <c r="F73" s="11"/>
      <c r="G73" s="11"/>
      <c r="H73" s="11"/>
      <c r="N73" s="8">
        <v>8000</v>
      </c>
    </row>
    <row r="74" spans="1:14" s="112" customFormat="1" ht="18" customHeight="1" x14ac:dyDescent="0.25">
      <c r="A74" s="133" t="s">
        <v>211</v>
      </c>
      <c r="B74" s="133"/>
      <c r="C74" s="133"/>
      <c r="D74" s="133"/>
      <c r="E74" s="115"/>
      <c r="F74" s="115"/>
      <c r="G74" s="115"/>
      <c r="H74" s="115"/>
      <c r="N74" s="8">
        <v>7000</v>
      </c>
    </row>
    <row r="75" spans="1:14" s="80" customFormat="1" ht="18" customHeight="1" x14ac:dyDescent="0.25">
      <c r="A75" s="81"/>
      <c r="B75" s="81"/>
      <c r="C75" s="81"/>
      <c r="D75" s="81"/>
      <c r="E75" s="81"/>
      <c r="F75" s="81"/>
      <c r="G75" s="81"/>
      <c r="H75" s="81"/>
      <c r="N75" s="93">
        <f>N71+N72+N73+N74</f>
        <v>273000</v>
      </c>
    </row>
    <row r="76" spans="1:14" ht="15" customHeight="1" x14ac:dyDescent="0.25">
      <c r="A76" s="136" t="s">
        <v>105</v>
      </c>
      <c r="B76" s="136"/>
      <c r="C76" s="136"/>
      <c r="D76" s="136"/>
      <c r="E76" s="136"/>
      <c r="F76" s="131" t="s">
        <v>116</v>
      </c>
      <c r="G76" s="131"/>
      <c r="H76" s="131"/>
    </row>
    <row r="77" spans="1:14" x14ac:dyDescent="0.25">
      <c r="A77" s="133"/>
      <c r="B77" s="133"/>
      <c r="C77" s="133"/>
      <c r="D77" s="133"/>
      <c r="E77" s="133"/>
      <c r="F77" s="133"/>
      <c r="G77" s="133"/>
      <c r="H77" s="133"/>
    </row>
    <row r="78" spans="1:14" x14ac:dyDescent="0.25">
      <c r="A78" s="24" t="s">
        <v>30</v>
      </c>
      <c r="H78" s="5"/>
    </row>
    <row r="79" spans="1:14" x14ac:dyDescent="0.25">
      <c r="A79" s="6" t="s">
        <v>6</v>
      </c>
      <c r="B79" s="6"/>
      <c r="C79" s="6"/>
      <c r="D79" s="6"/>
      <c r="E79" s="6"/>
      <c r="F79" s="6"/>
      <c r="G79" s="6"/>
    </row>
    <row r="80" spans="1:14" x14ac:dyDescent="0.25">
      <c r="H80" s="6"/>
      <c r="I80" s="5"/>
    </row>
    <row r="81" spans="1:14" x14ac:dyDescent="0.25">
      <c r="A81" s="23" t="s">
        <v>7</v>
      </c>
      <c r="B81" s="23"/>
      <c r="C81" s="25"/>
      <c r="D81" s="23"/>
      <c r="E81" s="25"/>
      <c r="F81" s="23"/>
      <c r="G81" s="23"/>
      <c r="I81" s="38">
        <v>24037.56</v>
      </c>
      <c r="J81" s="4"/>
    </row>
    <row r="82" spans="1:14" x14ac:dyDescent="0.25">
      <c r="A82" s="23" t="s">
        <v>8</v>
      </c>
      <c r="B82" s="23"/>
      <c r="C82" s="25"/>
      <c r="D82" s="22"/>
      <c r="E82" s="25"/>
      <c r="F82" s="23"/>
      <c r="G82" s="23"/>
      <c r="I82" s="111">
        <v>30136.04</v>
      </c>
    </row>
    <row r="83" spans="1:14" x14ac:dyDescent="0.25">
      <c r="A83" s="23" t="s">
        <v>194</v>
      </c>
      <c r="B83" s="23"/>
      <c r="C83" s="23"/>
      <c r="D83" s="28"/>
      <c r="E83" s="106">
        <v>3</v>
      </c>
      <c r="F83" s="23" t="s">
        <v>33</v>
      </c>
      <c r="G83" s="25">
        <v>1800</v>
      </c>
      <c r="I83" s="105">
        <f>E83*G83</f>
        <v>5400</v>
      </c>
    </row>
    <row r="84" spans="1:14" s="39" customFormat="1" x14ac:dyDescent="0.25">
      <c r="A84" s="26" t="s">
        <v>66</v>
      </c>
      <c r="B84" s="26"/>
      <c r="C84" s="26"/>
      <c r="D84" s="40"/>
      <c r="E84" s="27"/>
      <c r="F84" s="26"/>
      <c r="G84" s="26"/>
      <c r="I84" s="38"/>
    </row>
    <row r="85" spans="1:14" s="39" customFormat="1" x14ac:dyDescent="0.25">
      <c r="A85" s="26" t="s">
        <v>67</v>
      </c>
      <c r="B85" s="26"/>
      <c r="C85" s="26" t="s">
        <v>195</v>
      </c>
      <c r="D85" s="40"/>
      <c r="E85" s="107">
        <v>1</v>
      </c>
      <c r="F85" s="26" t="s">
        <v>33</v>
      </c>
      <c r="G85" s="27">
        <v>1960</v>
      </c>
      <c r="H85" s="8"/>
      <c r="I85" s="105">
        <v>1960</v>
      </c>
    </row>
    <row r="86" spans="1:14" x14ac:dyDescent="0.25">
      <c r="A86" s="26" t="s">
        <v>196</v>
      </c>
      <c r="B86" s="26"/>
      <c r="C86" s="26"/>
      <c r="D86" s="26"/>
      <c r="E86" s="27"/>
      <c r="F86" s="26"/>
      <c r="G86" s="26"/>
      <c r="I86" s="38"/>
    </row>
    <row r="87" spans="1:14" x14ac:dyDescent="0.25">
      <c r="A87" s="26" t="s">
        <v>26</v>
      </c>
      <c r="B87" s="26"/>
      <c r="C87" s="26"/>
      <c r="D87" s="26"/>
      <c r="E87" s="107">
        <v>10</v>
      </c>
      <c r="F87" s="26" t="s">
        <v>33</v>
      </c>
      <c r="G87" s="27">
        <v>397</v>
      </c>
      <c r="I87" s="105">
        <f>E87*G87</f>
        <v>3970</v>
      </c>
    </row>
    <row r="88" spans="1:14" x14ac:dyDescent="0.25">
      <c r="A88" s="26" t="s">
        <v>27</v>
      </c>
      <c r="B88" s="26"/>
      <c r="C88" s="26"/>
      <c r="D88" s="26"/>
      <c r="E88" s="107">
        <v>10</v>
      </c>
      <c r="F88" s="26" t="s">
        <v>33</v>
      </c>
      <c r="G88" s="27">
        <v>35.700000000000003</v>
      </c>
      <c r="I88" s="105">
        <f>E88*G88</f>
        <v>357</v>
      </c>
    </row>
    <row r="89" spans="1:14" s="12" customFormat="1" x14ac:dyDescent="0.25">
      <c r="A89" s="26" t="s">
        <v>68</v>
      </c>
      <c r="B89" s="26"/>
      <c r="C89" s="26"/>
      <c r="D89" s="26"/>
      <c r="E89" s="27"/>
      <c r="F89" s="26"/>
      <c r="G89" s="26"/>
      <c r="I89" s="105">
        <v>9047</v>
      </c>
    </row>
    <row r="90" spans="1:14" s="80" customFormat="1" x14ac:dyDescent="0.25">
      <c r="A90" s="26" t="s">
        <v>159</v>
      </c>
      <c r="B90" s="26"/>
      <c r="C90" s="26"/>
      <c r="D90" s="26"/>
      <c r="E90" s="107">
        <v>10</v>
      </c>
      <c r="F90" s="27" t="s">
        <v>33</v>
      </c>
      <c r="G90" s="27">
        <v>570</v>
      </c>
      <c r="I90" s="105">
        <v>570</v>
      </c>
      <c r="N90" s="8"/>
    </row>
    <row r="91" spans="1:14" s="80" customFormat="1" x14ac:dyDescent="0.25">
      <c r="A91" s="26" t="s">
        <v>160</v>
      </c>
      <c r="B91" s="26"/>
      <c r="C91" s="26"/>
      <c r="D91" s="26"/>
      <c r="E91" s="107">
        <v>1</v>
      </c>
      <c r="F91" s="27" t="s">
        <v>33</v>
      </c>
      <c r="G91" s="27">
        <v>397</v>
      </c>
      <c r="I91" s="105">
        <v>397</v>
      </c>
      <c r="N91" s="8"/>
    </row>
    <row r="92" spans="1:14" s="112" customFormat="1" x14ac:dyDescent="0.25">
      <c r="A92" s="26" t="s">
        <v>210</v>
      </c>
      <c r="B92" s="26"/>
      <c r="C92" s="26"/>
      <c r="D92" s="154">
        <v>960</v>
      </c>
      <c r="E92" s="154"/>
      <c r="F92" s="27" t="s">
        <v>33</v>
      </c>
      <c r="G92" s="27">
        <v>33.5</v>
      </c>
      <c r="I92" s="105">
        <f>D92*G92</f>
        <v>32160</v>
      </c>
      <c r="N92" s="8"/>
    </row>
    <row r="93" spans="1:14" s="112" customFormat="1" x14ac:dyDescent="0.25">
      <c r="A93" s="26" t="s">
        <v>212</v>
      </c>
      <c r="B93" s="26"/>
      <c r="C93" s="26"/>
      <c r="D93" s="119"/>
      <c r="E93" s="119"/>
      <c r="F93" s="27"/>
      <c r="G93" s="27"/>
      <c r="I93" s="105">
        <v>20000</v>
      </c>
      <c r="N93" s="8"/>
    </row>
    <row r="94" spans="1:14" s="112" customFormat="1" x14ac:dyDescent="0.25">
      <c r="A94" s="26" t="s">
        <v>213</v>
      </c>
      <c r="B94" s="26"/>
      <c r="C94" s="26"/>
      <c r="D94" s="26"/>
      <c r="E94" s="107">
        <v>4</v>
      </c>
      <c r="F94" s="27" t="s">
        <v>33</v>
      </c>
      <c r="G94" s="27">
        <v>3800</v>
      </c>
      <c r="I94" s="105">
        <v>15200</v>
      </c>
      <c r="N94" s="8"/>
    </row>
    <row r="95" spans="1:14" s="112" customFormat="1" x14ac:dyDescent="0.25">
      <c r="A95" s="26" t="s">
        <v>214</v>
      </c>
      <c r="B95" s="26"/>
      <c r="C95" s="26"/>
      <c r="D95" s="26"/>
      <c r="E95" s="107">
        <v>2</v>
      </c>
      <c r="F95" s="27" t="s">
        <v>33</v>
      </c>
      <c r="G95" s="27">
        <v>100</v>
      </c>
      <c r="I95" s="105">
        <v>200</v>
      </c>
      <c r="N95" s="8"/>
    </row>
    <row r="96" spans="1:14" x14ac:dyDescent="0.25">
      <c r="A96" s="23"/>
      <c r="B96" s="23"/>
      <c r="C96" s="23" t="s">
        <v>25</v>
      </c>
      <c r="D96" s="23"/>
      <c r="E96" s="29"/>
      <c r="F96" s="23"/>
      <c r="G96" s="23"/>
      <c r="I96" s="93">
        <f>SUM(I81:I95)</f>
        <v>143434.6</v>
      </c>
    </row>
    <row r="97" spans="1:10" s="18" customFormat="1" x14ac:dyDescent="0.25">
      <c r="A97" s="18" t="s">
        <v>215</v>
      </c>
      <c r="G97" s="33"/>
    </row>
    <row r="98" spans="1:10" x14ac:dyDescent="0.25">
      <c r="I98" s="7"/>
    </row>
    <row r="99" spans="1:10" x14ac:dyDescent="0.25">
      <c r="B99" t="s">
        <v>28</v>
      </c>
      <c r="C99" s="120">
        <f>H99/1000</f>
        <v>1026.1782820399999</v>
      </c>
      <c r="D99" s="7" t="s">
        <v>29</v>
      </c>
      <c r="E99" s="7"/>
      <c r="F99" s="7"/>
      <c r="G99" s="7"/>
      <c r="H99" s="155">
        <f>I96+N75+N67+N41+N29+I19+N15</f>
        <v>1026178.28204</v>
      </c>
      <c r="I99" s="156"/>
      <c r="J99" s="156"/>
    </row>
    <row r="100" spans="1:10" x14ac:dyDescent="0.25">
      <c r="H100" s="7"/>
    </row>
    <row r="102" spans="1:10" x14ac:dyDescent="0.25">
      <c r="I102" s="7"/>
    </row>
  </sheetData>
  <mergeCells count="57">
    <mergeCell ref="D92:E92"/>
    <mergeCell ref="A74:D74"/>
    <mergeCell ref="H99:J99"/>
    <mergeCell ref="B1:H1"/>
    <mergeCell ref="A6:G6"/>
    <mergeCell ref="A18:H18"/>
    <mergeCell ref="A49:F49"/>
    <mergeCell ref="A3:F3"/>
    <mergeCell ref="A8:H8"/>
    <mergeCell ref="A47:H47"/>
    <mergeCell ref="A5:C5"/>
    <mergeCell ref="A4:N4"/>
    <mergeCell ref="A23:H23"/>
    <mergeCell ref="A45:H45"/>
    <mergeCell ref="A36:H36"/>
    <mergeCell ref="A34:H34"/>
    <mergeCell ref="A70:H70"/>
    <mergeCell ref="A7:C7"/>
    <mergeCell ref="A9:C9"/>
    <mergeCell ref="A13:C13"/>
    <mergeCell ref="A19:C19"/>
    <mergeCell ref="A10:C10"/>
    <mergeCell ref="A11:C11"/>
    <mergeCell ref="H25:I25"/>
    <mergeCell ref="A25:D25"/>
    <mergeCell ref="H27:I27"/>
    <mergeCell ref="A33:C33"/>
    <mergeCell ref="A35:C35"/>
    <mergeCell ref="E29:F29"/>
    <mergeCell ref="A27:D27"/>
    <mergeCell ref="H43:I43"/>
    <mergeCell ref="E21:F21"/>
    <mergeCell ref="E16:F16"/>
    <mergeCell ref="A60:G60"/>
    <mergeCell ref="A59:F59"/>
    <mergeCell ref="A37:C37"/>
    <mergeCell ref="A38:D38"/>
    <mergeCell ref="A48:C48"/>
    <mergeCell ref="A50:C50"/>
    <mergeCell ref="A51:C51"/>
    <mergeCell ref="A39:D39"/>
    <mergeCell ref="F76:H76"/>
    <mergeCell ref="A52:F52"/>
    <mergeCell ref="A72:H72"/>
    <mergeCell ref="A77:H77"/>
    <mergeCell ref="A68:H68"/>
    <mergeCell ref="A73:E73"/>
    <mergeCell ref="A53:C53"/>
    <mergeCell ref="A61:C61"/>
    <mergeCell ref="A62:C62"/>
    <mergeCell ref="A63:C63"/>
    <mergeCell ref="A76:E76"/>
    <mergeCell ref="A57:F57"/>
    <mergeCell ref="A58:F58"/>
    <mergeCell ref="A56:F56"/>
    <mergeCell ref="A55:G55"/>
    <mergeCell ref="A71:H7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52" workbookViewId="0">
      <selection activeCell="C17" sqref="C17"/>
    </sheetView>
  </sheetViews>
  <sheetFormatPr defaultRowHeight="15" x14ac:dyDescent="0.25"/>
  <cols>
    <col min="1" max="1" width="10.28515625" customWidth="1"/>
    <col min="3" max="3" width="19.7109375" customWidth="1"/>
    <col min="4" max="4" width="4.42578125" customWidth="1"/>
    <col min="5" max="5" width="2.42578125" customWidth="1"/>
    <col min="6" max="6" width="6.7109375" customWidth="1"/>
    <col min="7" max="7" width="4.28515625" customWidth="1"/>
  </cols>
  <sheetData>
    <row r="1" spans="1:8" x14ac:dyDescent="0.25">
      <c r="A1" t="s">
        <v>31</v>
      </c>
    </row>
    <row r="3" spans="1:8" x14ac:dyDescent="0.25">
      <c r="A3" t="s">
        <v>39</v>
      </c>
    </row>
    <row r="5" spans="1:8" x14ac:dyDescent="0.25">
      <c r="A5" s="34" t="s">
        <v>32</v>
      </c>
      <c r="B5" s="34"/>
      <c r="C5" s="34"/>
      <c r="D5" s="36">
        <v>8</v>
      </c>
      <c r="E5" s="36" t="s">
        <v>33</v>
      </c>
      <c r="F5" s="36">
        <v>18.43</v>
      </c>
      <c r="G5" s="28" t="s">
        <v>34</v>
      </c>
      <c r="H5" s="105">
        <f>D5*F5</f>
        <v>147.44</v>
      </c>
    </row>
    <row r="6" spans="1:8" x14ac:dyDescent="0.25">
      <c r="A6" t="s">
        <v>35</v>
      </c>
      <c r="D6" s="36">
        <v>11</v>
      </c>
      <c r="E6" s="36" t="s">
        <v>33</v>
      </c>
      <c r="F6" s="36">
        <v>54.61</v>
      </c>
      <c r="G6" s="36" t="s">
        <v>34</v>
      </c>
      <c r="H6" s="105">
        <f t="shared" ref="H6:H22" si="0">D6*F6</f>
        <v>600.71</v>
      </c>
    </row>
    <row r="7" spans="1:8" x14ac:dyDescent="0.25">
      <c r="A7" t="s">
        <v>36</v>
      </c>
      <c r="D7" s="36">
        <v>25</v>
      </c>
      <c r="E7" s="36" t="s">
        <v>33</v>
      </c>
      <c r="F7" s="36">
        <v>156.30000000000001</v>
      </c>
      <c r="G7" s="36" t="s">
        <v>34</v>
      </c>
      <c r="H7" s="105">
        <f t="shared" si="0"/>
        <v>3907.5000000000005</v>
      </c>
    </row>
    <row r="8" spans="1:8" x14ac:dyDescent="0.25">
      <c r="A8" t="s">
        <v>37</v>
      </c>
      <c r="D8" s="36">
        <v>3</v>
      </c>
      <c r="E8" s="36" t="s">
        <v>33</v>
      </c>
      <c r="F8" s="36">
        <v>364.94</v>
      </c>
      <c r="G8" s="36" t="s">
        <v>34</v>
      </c>
      <c r="H8" s="105">
        <f t="shared" si="0"/>
        <v>1094.82</v>
      </c>
    </row>
    <row r="9" spans="1:8" x14ac:dyDescent="0.25">
      <c r="A9" t="s">
        <v>53</v>
      </c>
      <c r="D9" s="36">
        <v>4</v>
      </c>
      <c r="E9" s="36" t="s">
        <v>33</v>
      </c>
      <c r="F9" s="36">
        <v>104.44</v>
      </c>
      <c r="G9" s="36" t="s">
        <v>34</v>
      </c>
      <c r="H9" s="105">
        <f t="shared" si="0"/>
        <v>417.76</v>
      </c>
    </row>
    <row r="10" spans="1:8" x14ac:dyDescent="0.25">
      <c r="A10" t="s">
        <v>38</v>
      </c>
      <c r="D10" s="36">
        <v>8</v>
      </c>
      <c r="E10" s="36" t="s">
        <v>33</v>
      </c>
      <c r="F10" s="36">
        <v>131.04</v>
      </c>
      <c r="G10" s="36" t="s">
        <v>34</v>
      </c>
      <c r="H10" s="105">
        <f t="shared" si="0"/>
        <v>1048.32</v>
      </c>
    </row>
    <row r="11" spans="1:8" x14ac:dyDescent="0.25">
      <c r="A11" t="s">
        <v>168</v>
      </c>
      <c r="D11" s="36">
        <v>10</v>
      </c>
      <c r="E11" s="36" t="s">
        <v>33</v>
      </c>
      <c r="F11" s="36">
        <v>81.98</v>
      </c>
      <c r="G11" s="36" t="s">
        <v>34</v>
      </c>
      <c r="H11" s="105">
        <f t="shared" si="0"/>
        <v>819.80000000000007</v>
      </c>
    </row>
    <row r="12" spans="1:8" x14ac:dyDescent="0.25">
      <c r="A12" t="s">
        <v>167</v>
      </c>
      <c r="D12" s="36">
        <v>15</v>
      </c>
      <c r="E12" s="36" t="s">
        <v>33</v>
      </c>
      <c r="F12" s="36">
        <v>21.3</v>
      </c>
      <c r="G12" s="36" t="s">
        <v>34</v>
      </c>
      <c r="H12" s="105">
        <f t="shared" si="0"/>
        <v>319.5</v>
      </c>
    </row>
    <row r="13" spans="1:8" x14ac:dyDescent="0.25">
      <c r="A13" t="s">
        <v>169</v>
      </c>
      <c r="D13" s="36">
        <v>15</v>
      </c>
      <c r="E13" s="36" t="s">
        <v>33</v>
      </c>
      <c r="F13" s="36">
        <v>32.369999999999997</v>
      </c>
      <c r="G13" s="36" t="s">
        <v>34</v>
      </c>
      <c r="H13" s="105">
        <f t="shared" si="0"/>
        <v>485.54999999999995</v>
      </c>
    </row>
    <row r="14" spans="1:8" x14ac:dyDescent="0.25">
      <c r="A14" t="s">
        <v>170</v>
      </c>
      <c r="D14" s="36">
        <v>10</v>
      </c>
      <c r="E14" s="36" t="s">
        <v>33</v>
      </c>
      <c r="F14" s="36">
        <v>36.99</v>
      </c>
      <c r="G14" s="36" t="s">
        <v>34</v>
      </c>
      <c r="H14" s="105">
        <f t="shared" si="0"/>
        <v>369.90000000000003</v>
      </c>
    </row>
    <row r="15" spans="1:8" x14ac:dyDescent="0.25">
      <c r="A15" t="s">
        <v>171</v>
      </c>
      <c r="D15" s="36">
        <v>15</v>
      </c>
      <c r="E15" s="36" t="s">
        <v>33</v>
      </c>
      <c r="F15" s="36">
        <v>34.33</v>
      </c>
      <c r="G15" s="36" t="s">
        <v>34</v>
      </c>
      <c r="H15" s="105">
        <f t="shared" si="0"/>
        <v>514.94999999999993</v>
      </c>
    </row>
    <row r="16" spans="1:8" x14ac:dyDescent="0.25">
      <c r="A16" t="s">
        <v>172</v>
      </c>
      <c r="D16" s="36">
        <v>7</v>
      </c>
      <c r="E16" s="36" t="s">
        <v>33</v>
      </c>
      <c r="F16" s="36">
        <v>27.94</v>
      </c>
      <c r="G16" s="36" t="s">
        <v>34</v>
      </c>
      <c r="H16" s="105">
        <f t="shared" si="0"/>
        <v>195.58</v>
      </c>
    </row>
    <row r="17" spans="1:8" x14ac:dyDescent="0.25">
      <c r="A17" t="s">
        <v>173</v>
      </c>
      <c r="D17" s="36">
        <v>7</v>
      </c>
      <c r="E17" s="36" t="s">
        <v>33</v>
      </c>
      <c r="F17" s="36">
        <v>49.48</v>
      </c>
      <c r="G17" s="36" t="s">
        <v>34</v>
      </c>
      <c r="H17" s="105">
        <f t="shared" si="0"/>
        <v>346.35999999999996</v>
      </c>
    </row>
    <row r="18" spans="1:8" x14ac:dyDescent="0.25">
      <c r="A18" t="s">
        <v>174</v>
      </c>
      <c r="D18" s="36">
        <v>6</v>
      </c>
      <c r="E18" s="36" t="s">
        <v>33</v>
      </c>
      <c r="F18" s="36">
        <v>117.61</v>
      </c>
      <c r="G18" s="36" t="s">
        <v>34</v>
      </c>
      <c r="H18" s="105">
        <f t="shared" si="0"/>
        <v>705.66</v>
      </c>
    </row>
    <row r="19" spans="1:8" x14ac:dyDescent="0.25">
      <c r="A19" t="s">
        <v>175</v>
      </c>
      <c r="D19" s="36">
        <v>10</v>
      </c>
      <c r="E19" s="36" t="s">
        <v>33</v>
      </c>
      <c r="F19" s="36">
        <v>159.53</v>
      </c>
      <c r="G19" s="36" t="s">
        <v>34</v>
      </c>
      <c r="H19" s="105">
        <f t="shared" si="0"/>
        <v>1595.3</v>
      </c>
    </row>
    <row r="20" spans="1:8" s="35" customFormat="1" x14ac:dyDescent="0.25">
      <c r="A20" s="35" t="s">
        <v>176</v>
      </c>
      <c r="D20" s="36">
        <v>10</v>
      </c>
      <c r="E20" s="36" t="s">
        <v>33</v>
      </c>
      <c r="F20" s="36">
        <v>75.599999999999994</v>
      </c>
      <c r="G20" s="36" t="s">
        <v>34</v>
      </c>
      <c r="H20" s="105">
        <f t="shared" ref="H20" si="1">D20*F20</f>
        <v>756</v>
      </c>
    </row>
    <row r="21" spans="1:8" x14ac:dyDescent="0.25">
      <c r="A21" t="s">
        <v>177</v>
      </c>
      <c r="D21" s="36">
        <v>10</v>
      </c>
      <c r="E21" s="36" t="s">
        <v>33</v>
      </c>
      <c r="F21" s="92">
        <v>80</v>
      </c>
      <c r="G21" s="36" t="s">
        <v>34</v>
      </c>
      <c r="H21" s="105">
        <f t="shared" si="0"/>
        <v>800</v>
      </c>
    </row>
    <row r="22" spans="1:8" x14ac:dyDescent="0.25">
      <c r="A22" t="s">
        <v>178</v>
      </c>
      <c r="D22" s="36">
        <v>7</v>
      </c>
      <c r="E22" s="36" t="s">
        <v>33</v>
      </c>
      <c r="F22" s="36">
        <v>41.72</v>
      </c>
      <c r="G22" s="36" t="s">
        <v>34</v>
      </c>
      <c r="H22" s="105">
        <f t="shared" si="0"/>
        <v>292.03999999999996</v>
      </c>
    </row>
    <row r="23" spans="1:8" x14ac:dyDescent="0.25">
      <c r="A23" t="s">
        <v>179</v>
      </c>
      <c r="D23">
        <v>3</v>
      </c>
      <c r="E23" t="s">
        <v>33</v>
      </c>
      <c r="F23">
        <v>147.63999999999999</v>
      </c>
      <c r="G23" t="s">
        <v>34</v>
      </c>
      <c r="H23" s="105">
        <f>D23*F23</f>
        <v>442.91999999999996</v>
      </c>
    </row>
    <row r="24" spans="1:8" x14ac:dyDescent="0.25">
      <c r="A24" t="s">
        <v>180</v>
      </c>
      <c r="D24">
        <v>6</v>
      </c>
      <c r="E24" t="s">
        <v>33</v>
      </c>
      <c r="F24">
        <v>126.88</v>
      </c>
      <c r="G24" t="s">
        <v>34</v>
      </c>
      <c r="H24" s="105">
        <f t="shared" ref="H24:H35" si="2">D24*F24</f>
        <v>761.28</v>
      </c>
    </row>
    <row r="25" spans="1:8" x14ac:dyDescent="0.25">
      <c r="A25" t="s">
        <v>181</v>
      </c>
      <c r="D25">
        <v>8</v>
      </c>
      <c r="E25" t="s">
        <v>33</v>
      </c>
      <c r="F25">
        <v>79.23</v>
      </c>
      <c r="G25" t="s">
        <v>34</v>
      </c>
      <c r="H25" s="105">
        <f t="shared" si="2"/>
        <v>633.84</v>
      </c>
    </row>
    <row r="26" spans="1:8" x14ac:dyDescent="0.25">
      <c r="A26" t="s">
        <v>182</v>
      </c>
      <c r="D26">
        <v>150</v>
      </c>
      <c r="E26" t="s">
        <v>33</v>
      </c>
      <c r="F26">
        <v>3.66</v>
      </c>
      <c r="G26" t="s">
        <v>34</v>
      </c>
      <c r="H26" s="105">
        <f t="shared" si="2"/>
        <v>549</v>
      </c>
    </row>
    <row r="27" spans="1:8" x14ac:dyDescent="0.25">
      <c r="A27" t="s">
        <v>183</v>
      </c>
      <c r="D27">
        <v>15</v>
      </c>
      <c r="E27" t="s">
        <v>33</v>
      </c>
      <c r="F27">
        <v>15.24</v>
      </c>
      <c r="G27" t="s">
        <v>34</v>
      </c>
      <c r="H27" s="105">
        <f t="shared" si="2"/>
        <v>228.6</v>
      </c>
    </row>
    <row r="28" spans="1:8" x14ac:dyDescent="0.25">
      <c r="A28" t="s">
        <v>184</v>
      </c>
      <c r="D28">
        <v>50</v>
      </c>
      <c r="E28" t="s">
        <v>33</v>
      </c>
      <c r="F28">
        <v>3.96</v>
      </c>
      <c r="G28" t="s">
        <v>34</v>
      </c>
      <c r="H28" s="105">
        <f t="shared" si="2"/>
        <v>198</v>
      </c>
    </row>
    <row r="29" spans="1:8" x14ac:dyDescent="0.25">
      <c r="A29" t="s">
        <v>185</v>
      </c>
      <c r="D29">
        <v>20</v>
      </c>
      <c r="E29" t="s">
        <v>33</v>
      </c>
      <c r="F29">
        <v>16.2</v>
      </c>
      <c r="G29" t="s">
        <v>34</v>
      </c>
      <c r="H29" s="105">
        <f t="shared" si="2"/>
        <v>324</v>
      </c>
    </row>
    <row r="30" spans="1:8" x14ac:dyDescent="0.25">
      <c r="A30" t="s">
        <v>186</v>
      </c>
      <c r="D30">
        <v>12</v>
      </c>
      <c r="E30" t="s">
        <v>33</v>
      </c>
      <c r="F30" s="8">
        <v>231</v>
      </c>
      <c r="G30" t="s">
        <v>34</v>
      </c>
      <c r="H30" s="105">
        <f t="shared" si="2"/>
        <v>2772</v>
      </c>
    </row>
    <row r="31" spans="1:8" x14ac:dyDescent="0.25">
      <c r="A31" t="s">
        <v>187</v>
      </c>
      <c r="D31">
        <v>4</v>
      </c>
      <c r="E31" t="s">
        <v>33</v>
      </c>
      <c r="F31">
        <v>190.14</v>
      </c>
      <c r="G31" t="s">
        <v>34</v>
      </c>
      <c r="H31" s="105">
        <f t="shared" si="2"/>
        <v>760.56</v>
      </c>
    </row>
    <row r="32" spans="1:8" s="85" customFormat="1" x14ac:dyDescent="0.25">
      <c r="A32" s="85" t="s">
        <v>188</v>
      </c>
      <c r="D32" s="85">
        <v>2</v>
      </c>
      <c r="E32" s="85" t="s">
        <v>33</v>
      </c>
      <c r="F32" s="85">
        <v>49.2</v>
      </c>
      <c r="G32" s="85" t="s">
        <v>34</v>
      </c>
      <c r="H32" s="105">
        <f t="shared" si="2"/>
        <v>98.4</v>
      </c>
    </row>
    <row r="33" spans="1:8" x14ac:dyDescent="0.25">
      <c r="A33" t="s">
        <v>54</v>
      </c>
      <c r="D33">
        <v>10</v>
      </c>
      <c r="E33" t="s">
        <v>33</v>
      </c>
      <c r="F33">
        <v>105.28</v>
      </c>
      <c r="G33" t="s">
        <v>34</v>
      </c>
      <c r="H33" s="105">
        <f t="shared" si="2"/>
        <v>1052.8</v>
      </c>
    </row>
    <row r="34" spans="1:8" x14ac:dyDescent="0.25">
      <c r="A34" t="s">
        <v>55</v>
      </c>
      <c r="D34">
        <v>20</v>
      </c>
      <c r="E34" t="s">
        <v>33</v>
      </c>
      <c r="F34" s="8">
        <v>20</v>
      </c>
      <c r="G34" t="s">
        <v>34</v>
      </c>
      <c r="H34" s="105">
        <f t="shared" si="2"/>
        <v>400</v>
      </c>
    </row>
    <row r="35" spans="1:8" x14ac:dyDescent="0.25">
      <c r="A35" t="s">
        <v>56</v>
      </c>
      <c r="D35">
        <v>5</v>
      </c>
      <c r="E35" t="s">
        <v>33</v>
      </c>
      <c r="F35">
        <v>96.03</v>
      </c>
      <c r="G35" t="s">
        <v>34</v>
      </c>
      <c r="H35" s="105">
        <f t="shared" si="2"/>
        <v>480.15</v>
      </c>
    </row>
    <row r="36" spans="1:8" x14ac:dyDescent="0.25">
      <c r="A36" t="s">
        <v>57</v>
      </c>
      <c r="D36">
        <v>1</v>
      </c>
      <c r="E36" t="s">
        <v>33</v>
      </c>
      <c r="F36">
        <v>267.14</v>
      </c>
      <c r="G36" t="s">
        <v>34</v>
      </c>
      <c r="H36" s="105">
        <f t="shared" ref="H36:H41" si="3">D36*F36</f>
        <v>267.14</v>
      </c>
    </row>
    <row r="37" spans="1:8" x14ac:dyDescent="0.25">
      <c r="A37" t="s">
        <v>58</v>
      </c>
      <c r="D37">
        <v>1</v>
      </c>
      <c r="E37" t="s">
        <v>33</v>
      </c>
      <c r="F37">
        <v>121.28</v>
      </c>
      <c r="G37" s="37" t="s">
        <v>34</v>
      </c>
      <c r="H37" s="105">
        <f t="shared" si="3"/>
        <v>121.28</v>
      </c>
    </row>
    <row r="38" spans="1:8" x14ac:dyDescent="0.25">
      <c r="A38" t="s">
        <v>59</v>
      </c>
      <c r="D38">
        <v>20</v>
      </c>
      <c r="E38" t="s">
        <v>33</v>
      </c>
      <c r="F38">
        <v>6.96</v>
      </c>
      <c r="G38" t="s">
        <v>34</v>
      </c>
      <c r="H38" s="105">
        <f t="shared" si="3"/>
        <v>139.19999999999999</v>
      </c>
    </row>
    <row r="39" spans="1:8" x14ac:dyDescent="0.25">
      <c r="A39" t="s">
        <v>60</v>
      </c>
      <c r="D39">
        <v>8</v>
      </c>
      <c r="E39" t="s">
        <v>33</v>
      </c>
      <c r="F39">
        <v>21.31</v>
      </c>
      <c r="G39" t="s">
        <v>34</v>
      </c>
      <c r="H39" s="105">
        <f t="shared" si="3"/>
        <v>170.48</v>
      </c>
    </row>
    <row r="40" spans="1:8" s="35" customFormat="1" x14ac:dyDescent="0.25">
      <c r="A40" s="35" t="s">
        <v>61</v>
      </c>
      <c r="D40" s="35">
        <v>4</v>
      </c>
      <c r="E40" s="35" t="s">
        <v>33</v>
      </c>
      <c r="F40" s="35">
        <v>23.05</v>
      </c>
      <c r="H40" s="105">
        <f t="shared" si="3"/>
        <v>92.2</v>
      </c>
    </row>
    <row r="41" spans="1:8" s="39" customFormat="1" x14ac:dyDescent="0.25">
      <c r="A41" s="39" t="s">
        <v>62</v>
      </c>
      <c r="D41" s="39">
        <v>7</v>
      </c>
      <c r="E41" s="39" t="s">
        <v>33</v>
      </c>
      <c r="F41" s="39">
        <v>18.36</v>
      </c>
      <c r="H41" s="105">
        <f t="shared" si="3"/>
        <v>128.51999999999998</v>
      </c>
    </row>
    <row r="42" spans="1:8" s="35" customFormat="1" x14ac:dyDescent="0.25">
      <c r="H42" s="38">
        <f>SUM(H5:H41)</f>
        <v>24037.56</v>
      </c>
    </row>
    <row r="43" spans="1:8" s="35" customFormat="1" x14ac:dyDescent="0.25"/>
    <row r="44" spans="1:8" x14ac:dyDescent="0.25">
      <c r="A44" t="s">
        <v>40</v>
      </c>
    </row>
    <row r="46" spans="1:8" x14ac:dyDescent="0.25">
      <c r="A46" t="s">
        <v>48</v>
      </c>
      <c r="D46">
        <v>10</v>
      </c>
      <c r="E46" t="s">
        <v>33</v>
      </c>
      <c r="F46">
        <v>68.87</v>
      </c>
      <c r="G46" t="s">
        <v>34</v>
      </c>
      <c r="H46">
        <f>D46*F46</f>
        <v>688.7</v>
      </c>
    </row>
    <row r="47" spans="1:8" x14ac:dyDescent="0.25">
      <c r="A47" t="s">
        <v>41</v>
      </c>
      <c r="D47">
        <v>20</v>
      </c>
      <c r="E47" t="s">
        <v>33</v>
      </c>
      <c r="F47">
        <v>36.49</v>
      </c>
      <c r="G47" t="s">
        <v>34</v>
      </c>
      <c r="H47">
        <f t="shared" ref="H47:H56" si="4">D47*F47</f>
        <v>729.80000000000007</v>
      </c>
    </row>
    <row r="48" spans="1:8" s="85" customFormat="1" x14ac:dyDescent="0.25">
      <c r="A48" s="85" t="s">
        <v>189</v>
      </c>
      <c r="D48" s="85">
        <v>50</v>
      </c>
      <c r="E48" s="85" t="s">
        <v>33</v>
      </c>
      <c r="F48" s="85">
        <v>205.62</v>
      </c>
      <c r="G48" s="85" t="s">
        <v>34</v>
      </c>
      <c r="H48" s="85">
        <f>D48*F48</f>
        <v>10281</v>
      </c>
    </row>
    <row r="49" spans="1:8" x14ac:dyDescent="0.25">
      <c r="A49" t="s">
        <v>64</v>
      </c>
      <c r="D49">
        <v>100</v>
      </c>
      <c r="E49" t="s">
        <v>33</v>
      </c>
      <c r="F49">
        <v>91.19</v>
      </c>
      <c r="G49" t="s">
        <v>34</v>
      </c>
      <c r="H49">
        <f t="shared" si="4"/>
        <v>9119</v>
      </c>
    </row>
    <row r="50" spans="1:8" x14ac:dyDescent="0.25">
      <c r="A50" t="s">
        <v>65</v>
      </c>
      <c r="D50">
        <v>50</v>
      </c>
      <c r="E50" t="s">
        <v>33</v>
      </c>
      <c r="F50">
        <v>27.24</v>
      </c>
      <c r="G50" t="s">
        <v>34</v>
      </c>
      <c r="H50">
        <f t="shared" si="4"/>
        <v>1362</v>
      </c>
    </row>
    <row r="51" spans="1:8" x14ac:dyDescent="0.25">
      <c r="A51" t="s">
        <v>190</v>
      </c>
      <c r="D51">
        <v>10</v>
      </c>
      <c r="E51" t="s">
        <v>33</v>
      </c>
      <c r="F51">
        <v>36.520000000000003</v>
      </c>
      <c r="G51" t="s">
        <v>34</v>
      </c>
      <c r="H51">
        <f t="shared" si="4"/>
        <v>365.20000000000005</v>
      </c>
    </row>
    <row r="52" spans="1:8" x14ac:dyDescent="0.25">
      <c r="A52" t="s">
        <v>42</v>
      </c>
      <c r="D52">
        <v>15</v>
      </c>
      <c r="E52" t="s">
        <v>33</v>
      </c>
      <c r="F52">
        <v>43.32</v>
      </c>
      <c r="G52" t="s">
        <v>34</v>
      </c>
      <c r="H52">
        <f t="shared" si="4"/>
        <v>649.79999999999995</v>
      </c>
    </row>
    <row r="53" spans="1:8" x14ac:dyDescent="0.25">
      <c r="A53" t="s">
        <v>43</v>
      </c>
      <c r="D53">
        <v>20</v>
      </c>
      <c r="E53" t="s">
        <v>33</v>
      </c>
      <c r="F53">
        <v>21.78</v>
      </c>
      <c r="G53" t="s">
        <v>34</v>
      </c>
      <c r="H53">
        <f t="shared" si="4"/>
        <v>435.6</v>
      </c>
    </row>
    <row r="54" spans="1:8" x14ac:dyDescent="0.25">
      <c r="A54" t="s">
        <v>44</v>
      </c>
      <c r="D54">
        <v>20</v>
      </c>
      <c r="E54" t="s">
        <v>33</v>
      </c>
      <c r="F54">
        <v>47.64</v>
      </c>
      <c r="G54" t="s">
        <v>34</v>
      </c>
      <c r="H54">
        <f t="shared" si="4"/>
        <v>952.8</v>
      </c>
    </row>
    <row r="55" spans="1:8" x14ac:dyDescent="0.25">
      <c r="A55" t="s">
        <v>47</v>
      </c>
      <c r="D55">
        <v>25</v>
      </c>
      <c r="E55" t="s">
        <v>33</v>
      </c>
      <c r="F55">
        <v>21.89</v>
      </c>
      <c r="G55" t="s">
        <v>34</v>
      </c>
      <c r="H55">
        <f t="shared" si="4"/>
        <v>547.25</v>
      </c>
    </row>
    <row r="56" spans="1:8" x14ac:dyDescent="0.25">
      <c r="A56" s="135" t="s">
        <v>50</v>
      </c>
      <c r="B56" s="135"/>
      <c r="C56" s="135"/>
      <c r="D56">
        <v>12</v>
      </c>
      <c r="E56" t="s">
        <v>33</v>
      </c>
      <c r="F56">
        <v>85.72</v>
      </c>
      <c r="G56" t="s">
        <v>34</v>
      </c>
      <c r="H56">
        <f t="shared" si="4"/>
        <v>1028.6399999999999</v>
      </c>
    </row>
    <row r="57" spans="1:8" x14ac:dyDescent="0.25">
      <c r="A57" t="s">
        <v>45</v>
      </c>
      <c r="D57">
        <v>100</v>
      </c>
      <c r="E57" t="s">
        <v>33</v>
      </c>
      <c r="F57">
        <v>14.06</v>
      </c>
      <c r="G57" t="s">
        <v>34</v>
      </c>
      <c r="H57">
        <f t="shared" ref="H57:H64" si="5">D57*F57</f>
        <v>1406</v>
      </c>
    </row>
    <row r="58" spans="1:8" x14ac:dyDescent="0.25">
      <c r="A58" t="s">
        <v>46</v>
      </c>
      <c r="D58">
        <v>10</v>
      </c>
      <c r="E58" t="s">
        <v>33</v>
      </c>
      <c r="F58">
        <v>18.88</v>
      </c>
      <c r="G58" t="s">
        <v>34</v>
      </c>
      <c r="H58">
        <f t="shared" si="5"/>
        <v>188.79999999999998</v>
      </c>
    </row>
    <row r="59" spans="1:8" x14ac:dyDescent="0.25">
      <c r="A59" t="s">
        <v>49</v>
      </c>
      <c r="D59">
        <v>16</v>
      </c>
      <c r="E59" t="s">
        <v>33</v>
      </c>
      <c r="F59">
        <v>48.58</v>
      </c>
      <c r="G59" t="s">
        <v>34</v>
      </c>
      <c r="H59">
        <f t="shared" si="5"/>
        <v>777.28</v>
      </c>
    </row>
    <row r="60" spans="1:8" x14ac:dyDescent="0.25">
      <c r="A60" t="s">
        <v>51</v>
      </c>
      <c r="D60">
        <v>5</v>
      </c>
      <c r="E60" t="s">
        <v>33</v>
      </c>
      <c r="F60">
        <v>32.340000000000003</v>
      </c>
      <c r="G60" t="s">
        <v>34</v>
      </c>
      <c r="H60">
        <f t="shared" si="5"/>
        <v>161.70000000000002</v>
      </c>
    </row>
    <row r="61" spans="1:8" x14ac:dyDescent="0.25">
      <c r="A61" t="s">
        <v>52</v>
      </c>
      <c r="D61">
        <v>4</v>
      </c>
      <c r="E61" t="s">
        <v>33</v>
      </c>
      <c r="F61" s="8">
        <v>40</v>
      </c>
      <c r="G61" t="s">
        <v>34</v>
      </c>
      <c r="H61" s="8">
        <f t="shared" si="5"/>
        <v>160</v>
      </c>
    </row>
    <row r="62" spans="1:8" s="39" customFormat="1" x14ac:dyDescent="0.25">
      <c r="A62" s="39" t="s">
        <v>63</v>
      </c>
      <c r="D62" s="39">
        <v>4</v>
      </c>
      <c r="E62" s="39" t="s">
        <v>33</v>
      </c>
      <c r="F62" s="39">
        <v>75.13</v>
      </c>
      <c r="G62" s="39" t="s">
        <v>34</v>
      </c>
      <c r="H62" s="39">
        <f t="shared" si="5"/>
        <v>300.52</v>
      </c>
    </row>
    <row r="63" spans="1:8" s="85" customFormat="1" x14ac:dyDescent="0.25">
      <c r="A63" s="85" t="s">
        <v>191</v>
      </c>
      <c r="D63" s="85">
        <v>100</v>
      </c>
      <c r="E63" s="85" t="s">
        <v>33</v>
      </c>
      <c r="F63" s="85">
        <v>7.36</v>
      </c>
      <c r="G63" s="85" t="s">
        <v>34</v>
      </c>
      <c r="H63" s="8">
        <f t="shared" si="5"/>
        <v>736</v>
      </c>
    </row>
    <row r="64" spans="1:8" s="85" customFormat="1" x14ac:dyDescent="0.25">
      <c r="A64" s="85" t="s">
        <v>193</v>
      </c>
      <c r="D64" s="85">
        <v>5</v>
      </c>
      <c r="E64" s="85" t="s">
        <v>33</v>
      </c>
      <c r="F64" s="85">
        <v>49.19</v>
      </c>
      <c r="G64" s="85" t="s">
        <v>34</v>
      </c>
      <c r="H64" s="8">
        <f t="shared" si="5"/>
        <v>245.95</v>
      </c>
    </row>
    <row r="65" spans="8:8" x14ac:dyDescent="0.25">
      <c r="H65">
        <f>SUM(H46:H64)</f>
        <v>30136.039999999997</v>
      </c>
    </row>
  </sheetData>
  <mergeCells count="1">
    <mergeCell ref="A56:C5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L5" sqref="L5"/>
    </sheetView>
  </sheetViews>
  <sheetFormatPr defaultRowHeight="15" x14ac:dyDescent="0.25"/>
  <cols>
    <col min="1" max="1" width="4.5703125" customWidth="1"/>
    <col min="3" max="3" width="13.7109375" customWidth="1"/>
    <col min="4" max="4" width="17.140625" customWidth="1"/>
    <col min="5" max="5" width="5.7109375" customWidth="1"/>
    <col min="6" max="6" width="5.28515625" customWidth="1"/>
    <col min="7" max="7" width="2.42578125" customWidth="1"/>
    <col min="8" max="8" width="4" customWidth="1"/>
    <col min="9" max="9" width="9.5703125" bestFit="1" customWidth="1"/>
    <col min="10" max="10" width="6.28515625" customWidth="1"/>
    <col min="11" max="11" width="13.28515625" customWidth="1"/>
  </cols>
  <sheetData>
    <row r="1" spans="1:11" x14ac:dyDescent="0.25">
      <c r="B1" s="156" t="s">
        <v>164</v>
      </c>
      <c r="C1" s="156"/>
      <c r="D1" s="156"/>
    </row>
    <row r="2" spans="1:11" s="98" customFormat="1" x14ac:dyDescent="0.25">
      <c r="B2" s="90"/>
      <c r="C2" s="90"/>
      <c r="D2" s="90"/>
    </row>
    <row r="3" spans="1:11" x14ac:dyDescent="0.25">
      <c r="A3" s="171" t="s">
        <v>5</v>
      </c>
      <c r="B3" s="171"/>
      <c r="C3" s="171"/>
      <c r="D3" s="171"/>
      <c r="E3" s="171"/>
      <c r="F3" s="171"/>
      <c r="G3" s="171"/>
      <c r="H3" s="171"/>
    </row>
    <row r="4" spans="1:11" s="98" customFormat="1" x14ac:dyDescent="0.25">
      <c r="A4" s="99"/>
      <c r="B4" s="99"/>
      <c r="C4" s="99"/>
      <c r="D4" s="99"/>
      <c r="E4" s="99"/>
      <c r="F4" s="99"/>
      <c r="G4" s="99"/>
      <c r="H4" s="99"/>
    </row>
    <row r="5" spans="1:11" s="98" customFormat="1" x14ac:dyDescent="0.25">
      <c r="A5" s="89" t="s">
        <v>11</v>
      </c>
      <c r="B5" s="166" t="s">
        <v>118</v>
      </c>
      <c r="C5" s="166"/>
      <c r="D5" s="99"/>
      <c r="E5" s="89" t="s">
        <v>120</v>
      </c>
      <c r="F5" s="89">
        <v>6</v>
      </c>
      <c r="G5" s="89"/>
      <c r="H5" s="89" t="s">
        <v>33</v>
      </c>
      <c r="I5" s="8">
        <v>18210</v>
      </c>
      <c r="J5" s="8"/>
      <c r="K5" s="93">
        <v>109260</v>
      </c>
    </row>
    <row r="6" spans="1:11" s="98" customFormat="1" x14ac:dyDescent="0.25">
      <c r="A6" s="99"/>
      <c r="B6" s="99"/>
      <c r="C6" s="99"/>
      <c r="D6" s="99"/>
      <c r="E6" s="99"/>
      <c r="F6" s="99"/>
      <c r="G6" s="99"/>
      <c r="H6" s="99"/>
    </row>
    <row r="7" spans="1:11" s="98" customFormat="1" x14ac:dyDescent="0.25">
      <c r="A7" s="99"/>
      <c r="B7" s="117" t="s">
        <v>198</v>
      </c>
      <c r="C7" s="99"/>
      <c r="D7" s="99"/>
      <c r="E7" s="99"/>
      <c r="F7" s="99"/>
      <c r="G7" s="99"/>
      <c r="H7" s="99"/>
    </row>
    <row r="8" spans="1:11" x14ac:dyDescent="0.25">
      <c r="A8" s="31"/>
      <c r="B8" s="31"/>
      <c r="C8" s="31"/>
      <c r="D8" s="31"/>
      <c r="E8" s="31"/>
      <c r="F8" s="31"/>
      <c r="G8" s="31"/>
      <c r="H8" s="31"/>
    </row>
    <row r="9" spans="1:11" ht="15" customHeight="1" x14ac:dyDescent="0.25">
      <c r="A9" s="89" t="s">
        <v>11</v>
      </c>
      <c r="B9" s="165" t="s">
        <v>117</v>
      </c>
      <c r="C9" s="165"/>
      <c r="D9" s="165"/>
      <c r="E9" s="91" t="s">
        <v>120</v>
      </c>
      <c r="F9" s="173">
        <v>1</v>
      </c>
      <c r="G9" s="173"/>
      <c r="H9" s="94" t="s">
        <v>33</v>
      </c>
      <c r="I9" s="103">
        <v>10148</v>
      </c>
      <c r="J9" s="84"/>
      <c r="K9" s="8">
        <v>10148</v>
      </c>
    </row>
    <row r="10" spans="1:11" ht="15" customHeight="1" x14ac:dyDescent="0.25">
      <c r="A10" s="89" t="s">
        <v>12</v>
      </c>
      <c r="B10" s="135" t="s">
        <v>119</v>
      </c>
      <c r="C10" s="135"/>
      <c r="D10" s="135"/>
      <c r="E10" s="90" t="s">
        <v>120</v>
      </c>
      <c r="F10" s="167">
        <v>10</v>
      </c>
      <c r="G10" s="167"/>
      <c r="H10" s="87" t="s">
        <v>33</v>
      </c>
      <c r="I10" s="104">
        <v>900</v>
      </c>
      <c r="K10" s="8">
        <v>9000</v>
      </c>
    </row>
    <row r="11" spans="1:11" x14ac:dyDescent="0.25">
      <c r="A11" s="89" t="s">
        <v>13</v>
      </c>
      <c r="B11" s="172" t="s">
        <v>121</v>
      </c>
      <c r="C11" s="172"/>
      <c r="D11" s="85"/>
      <c r="E11" s="90" t="s">
        <v>120</v>
      </c>
      <c r="F11" s="167">
        <v>10</v>
      </c>
      <c r="G11" s="167"/>
      <c r="H11" s="8" t="s">
        <v>33</v>
      </c>
      <c r="I11" s="25">
        <v>1500</v>
      </c>
      <c r="J11" s="32"/>
      <c r="K11" s="8">
        <v>15000</v>
      </c>
    </row>
    <row r="12" spans="1:11" x14ac:dyDescent="0.25">
      <c r="A12" s="89" t="s">
        <v>14</v>
      </c>
      <c r="B12" s="172" t="s">
        <v>122</v>
      </c>
      <c r="C12" s="172"/>
      <c r="D12" s="85"/>
      <c r="E12" s="101" t="s">
        <v>120</v>
      </c>
      <c r="F12" s="167">
        <v>10</v>
      </c>
      <c r="G12" s="167"/>
      <c r="H12" s="8" t="s">
        <v>33</v>
      </c>
      <c r="I12" s="8">
        <v>200</v>
      </c>
      <c r="K12" s="8">
        <v>2000</v>
      </c>
    </row>
    <row r="13" spans="1:11" x14ac:dyDescent="0.25">
      <c r="A13" s="89" t="s">
        <v>15</v>
      </c>
      <c r="B13" s="83" t="s">
        <v>123</v>
      </c>
      <c r="C13" s="83"/>
      <c r="D13" s="85"/>
      <c r="E13" s="101" t="s">
        <v>120</v>
      </c>
      <c r="F13" s="167">
        <v>15</v>
      </c>
      <c r="G13" s="167"/>
      <c r="H13" s="8" t="s">
        <v>33</v>
      </c>
      <c r="I13" s="8">
        <v>250</v>
      </c>
      <c r="K13" s="8">
        <v>3750</v>
      </c>
    </row>
    <row r="14" spans="1:11" x14ac:dyDescent="0.25">
      <c r="A14" s="89" t="s">
        <v>16</v>
      </c>
      <c r="B14" s="135" t="s">
        <v>124</v>
      </c>
      <c r="C14" s="135"/>
      <c r="D14" s="135"/>
      <c r="E14" s="101" t="s">
        <v>120</v>
      </c>
      <c r="F14" s="167">
        <v>5</v>
      </c>
      <c r="G14" s="167"/>
      <c r="H14" s="8" t="s">
        <v>33</v>
      </c>
      <c r="I14" s="8">
        <v>950</v>
      </c>
      <c r="K14" s="8">
        <v>4750</v>
      </c>
    </row>
    <row r="15" spans="1:11" x14ac:dyDescent="0.25">
      <c r="A15" s="89" t="s">
        <v>204</v>
      </c>
      <c r="B15" s="83" t="s">
        <v>125</v>
      </c>
      <c r="C15" s="83"/>
      <c r="D15" s="85"/>
      <c r="E15" s="101" t="s">
        <v>120</v>
      </c>
      <c r="F15" s="167">
        <v>10</v>
      </c>
      <c r="G15" s="167"/>
      <c r="H15" s="8" t="s">
        <v>33</v>
      </c>
      <c r="I15" s="25">
        <v>2800</v>
      </c>
      <c r="K15" s="8">
        <v>28000</v>
      </c>
    </row>
    <row r="16" spans="1:11" x14ac:dyDescent="0.25">
      <c r="A16" s="89" t="s">
        <v>17</v>
      </c>
      <c r="B16" s="135" t="s">
        <v>126</v>
      </c>
      <c r="C16" s="135"/>
      <c r="D16" s="135"/>
      <c r="E16" s="78" t="s">
        <v>120</v>
      </c>
      <c r="F16" s="167">
        <v>5</v>
      </c>
      <c r="G16" s="167"/>
      <c r="H16" s="8" t="s">
        <v>33</v>
      </c>
      <c r="I16" s="25">
        <v>500</v>
      </c>
      <c r="K16" s="8">
        <v>5000</v>
      </c>
    </row>
    <row r="17" spans="1:11" x14ac:dyDescent="0.25">
      <c r="A17" s="89" t="s">
        <v>18</v>
      </c>
      <c r="B17" s="82" t="s">
        <v>127</v>
      </c>
      <c r="C17" s="82"/>
      <c r="D17" s="82"/>
      <c r="E17" s="78" t="s">
        <v>120</v>
      </c>
      <c r="F17" s="167">
        <v>1</v>
      </c>
      <c r="G17" s="167"/>
      <c r="H17" s="8" t="s">
        <v>33</v>
      </c>
      <c r="I17" s="25">
        <v>3000</v>
      </c>
      <c r="J17" s="83"/>
      <c r="K17" s="8">
        <v>3000</v>
      </c>
    </row>
    <row r="18" spans="1:11" x14ac:dyDescent="0.25">
      <c r="A18" s="89" t="s">
        <v>19</v>
      </c>
      <c r="B18" s="82" t="s">
        <v>128</v>
      </c>
      <c r="C18" s="82"/>
      <c r="D18" s="82"/>
      <c r="E18" s="78" t="s">
        <v>120</v>
      </c>
      <c r="F18" s="167">
        <v>12</v>
      </c>
      <c r="G18" s="167"/>
      <c r="H18" s="8" t="s">
        <v>33</v>
      </c>
      <c r="I18" s="8">
        <v>10000</v>
      </c>
      <c r="K18" s="8">
        <v>120000</v>
      </c>
    </row>
    <row r="19" spans="1:11" s="98" customFormat="1" x14ac:dyDescent="0.25">
      <c r="A19" s="89"/>
      <c r="B19" s="96"/>
      <c r="C19" s="96"/>
      <c r="D19" s="96"/>
      <c r="E19" s="78"/>
      <c r="F19" s="95"/>
      <c r="G19" s="95"/>
      <c r="H19" s="8"/>
      <c r="I19" s="8"/>
      <c r="K19" s="93">
        <f>SUM(K9:K18)</f>
        <v>200648</v>
      </c>
    </row>
    <row r="20" spans="1:11" s="98" customFormat="1" x14ac:dyDescent="0.25">
      <c r="A20" s="89"/>
      <c r="B20" s="116" t="s">
        <v>199</v>
      </c>
      <c r="C20" s="116"/>
      <c r="D20" s="96"/>
      <c r="E20" s="78"/>
      <c r="F20" s="95"/>
      <c r="G20" s="95"/>
      <c r="H20" s="8"/>
      <c r="I20" s="8"/>
      <c r="K20" s="8"/>
    </row>
    <row r="21" spans="1:11" s="98" customFormat="1" x14ac:dyDescent="0.25">
      <c r="A21" s="89"/>
      <c r="B21" s="96"/>
      <c r="C21" s="96"/>
      <c r="D21" s="96"/>
      <c r="E21" s="78"/>
      <c r="F21" s="95"/>
      <c r="G21" s="95"/>
      <c r="H21" s="8"/>
      <c r="I21" s="8"/>
      <c r="K21" s="8"/>
    </row>
    <row r="22" spans="1:11" x14ac:dyDescent="0.25">
      <c r="A22" s="89" t="s">
        <v>11</v>
      </c>
      <c r="B22" s="82" t="s">
        <v>129</v>
      </c>
      <c r="C22" s="82"/>
      <c r="D22" s="82"/>
      <c r="E22" s="78" t="s">
        <v>120</v>
      </c>
      <c r="F22" s="167">
        <v>10</v>
      </c>
      <c r="G22" s="167"/>
      <c r="H22" s="8" t="s">
        <v>33</v>
      </c>
      <c r="I22" s="25">
        <v>685</v>
      </c>
      <c r="J22" s="30"/>
      <c r="K22" s="8">
        <v>6850</v>
      </c>
    </row>
    <row r="23" spans="1:11" x14ac:dyDescent="0.25">
      <c r="A23" s="89" t="s">
        <v>12</v>
      </c>
      <c r="B23" s="82" t="s">
        <v>130</v>
      </c>
      <c r="C23" s="82"/>
      <c r="D23" s="82"/>
      <c r="E23" s="78" t="s">
        <v>120</v>
      </c>
      <c r="F23" s="167">
        <v>2</v>
      </c>
      <c r="G23" s="167"/>
      <c r="H23" s="8" t="s">
        <v>33</v>
      </c>
      <c r="I23" s="25">
        <v>1390</v>
      </c>
      <c r="J23" s="83"/>
      <c r="K23" s="25">
        <v>2780</v>
      </c>
    </row>
    <row r="24" spans="1:11" x14ac:dyDescent="0.25">
      <c r="A24" s="89" t="s">
        <v>13</v>
      </c>
      <c r="B24" s="82" t="s">
        <v>131</v>
      </c>
      <c r="C24" s="82"/>
      <c r="D24" s="82"/>
      <c r="E24" s="78" t="s">
        <v>120</v>
      </c>
      <c r="F24" s="167">
        <v>2</v>
      </c>
      <c r="G24" s="167"/>
      <c r="H24" s="8" t="s">
        <v>33</v>
      </c>
      <c r="I24" s="25">
        <v>2450</v>
      </c>
      <c r="K24" s="8">
        <v>4900</v>
      </c>
    </row>
    <row r="25" spans="1:11" x14ac:dyDescent="0.25">
      <c r="A25" s="89" t="s">
        <v>14</v>
      </c>
      <c r="B25" s="82" t="s">
        <v>132</v>
      </c>
      <c r="C25" s="82"/>
      <c r="D25" s="82"/>
      <c r="E25" s="78" t="s">
        <v>120</v>
      </c>
      <c r="F25" s="167">
        <v>2</v>
      </c>
      <c r="G25" s="167"/>
      <c r="H25" s="8" t="s">
        <v>33</v>
      </c>
      <c r="I25" s="25">
        <v>2750</v>
      </c>
      <c r="J25" s="83"/>
      <c r="K25" s="8">
        <v>5500</v>
      </c>
    </row>
    <row r="26" spans="1:11" s="98" customFormat="1" x14ac:dyDescent="0.25">
      <c r="A26" s="89"/>
      <c r="B26" s="96"/>
      <c r="C26" s="96"/>
      <c r="D26" s="96"/>
      <c r="E26" s="78"/>
      <c r="F26" s="95"/>
      <c r="G26" s="95"/>
      <c r="H26" s="8"/>
      <c r="I26" s="25"/>
      <c r="J26" s="100"/>
      <c r="K26" s="93">
        <f>SUM(K22:K25)</f>
        <v>20030</v>
      </c>
    </row>
    <row r="27" spans="1:11" s="98" customFormat="1" x14ac:dyDescent="0.25">
      <c r="A27" s="89"/>
      <c r="B27" s="96"/>
      <c r="C27" s="96"/>
      <c r="D27" s="96"/>
      <c r="E27" s="78"/>
      <c r="F27" s="95"/>
      <c r="G27" s="95"/>
      <c r="H27" s="8"/>
      <c r="I27" s="25"/>
      <c r="J27" s="100"/>
      <c r="K27" s="93"/>
    </row>
    <row r="28" spans="1:11" s="98" customFormat="1" x14ac:dyDescent="0.25">
      <c r="A28" s="89"/>
      <c r="B28" s="116" t="s">
        <v>200</v>
      </c>
      <c r="C28" s="116"/>
      <c r="D28" s="116"/>
      <c r="E28" s="78"/>
      <c r="F28" s="95"/>
      <c r="G28" s="95"/>
      <c r="H28" s="8"/>
      <c r="I28" s="25"/>
      <c r="J28" s="100"/>
      <c r="K28" s="8"/>
    </row>
    <row r="29" spans="1:11" s="98" customFormat="1" x14ac:dyDescent="0.25">
      <c r="A29" s="89"/>
      <c r="B29" s="96"/>
      <c r="C29" s="96"/>
      <c r="D29" s="96"/>
      <c r="E29" s="78"/>
      <c r="F29" s="95"/>
      <c r="G29" s="95"/>
      <c r="H29" s="8"/>
      <c r="I29" s="25"/>
      <c r="J29" s="100"/>
      <c r="K29" s="8"/>
    </row>
    <row r="30" spans="1:11" x14ac:dyDescent="0.25">
      <c r="A30" s="89" t="s">
        <v>11</v>
      </c>
      <c r="B30" s="82" t="s">
        <v>133</v>
      </c>
      <c r="C30" s="82"/>
      <c r="D30" s="82"/>
      <c r="E30" s="78" t="s">
        <v>120</v>
      </c>
      <c r="F30" s="167">
        <v>10</v>
      </c>
      <c r="G30" s="167"/>
      <c r="H30" s="8" t="s">
        <v>33</v>
      </c>
      <c r="I30" s="25">
        <v>950</v>
      </c>
      <c r="J30" s="83"/>
      <c r="K30" s="25">
        <v>9500</v>
      </c>
    </row>
    <row r="31" spans="1:11" x14ac:dyDescent="0.25">
      <c r="A31" s="89" t="s">
        <v>12</v>
      </c>
      <c r="B31" s="82" t="s">
        <v>135</v>
      </c>
      <c r="C31" s="82"/>
      <c r="D31" s="82"/>
      <c r="E31" s="78" t="s">
        <v>120</v>
      </c>
      <c r="F31" s="168">
        <v>10</v>
      </c>
      <c r="G31" s="168"/>
      <c r="H31" s="8" t="s">
        <v>33</v>
      </c>
      <c r="I31" s="8">
        <v>1030</v>
      </c>
      <c r="K31" s="8">
        <v>10300</v>
      </c>
    </row>
    <row r="32" spans="1:11" x14ac:dyDescent="0.25">
      <c r="A32" s="89" t="s">
        <v>13</v>
      </c>
      <c r="B32" s="82" t="s">
        <v>137</v>
      </c>
      <c r="C32" s="82"/>
      <c r="D32" s="82"/>
      <c r="E32" s="78" t="s">
        <v>120</v>
      </c>
      <c r="F32" s="169">
        <v>7</v>
      </c>
      <c r="G32" s="169"/>
      <c r="H32" s="8" t="s">
        <v>33</v>
      </c>
      <c r="I32" s="8">
        <v>1365</v>
      </c>
      <c r="K32" s="8">
        <v>9555</v>
      </c>
    </row>
    <row r="33" spans="1:11" x14ac:dyDescent="0.25">
      <c r="A33" s="89" t="s">
        <v>14</v>
      </c>
      <c r="B33" s="82" t="s">
        <v>139</v>
      </c>
      <c r="C33" s="82"/>
      <c r="D33" s="82"/>
      <c r="E33" s="78" t="s">
        <v>120</v>
      </c>
      <c r="F33" s="170">
        <v>2</v>
      </c>
      <c r="G33" s="170"/>
      <c r="H33" s="8" t="s">
        <v>33</v>
      </c>
      <c r="I33" s="8">
        <v>1925</v>
      </c>
      <c r="K33" s="8">
        <v>3850</v>
      </c>
    </row>
    <row r="34" spans="1:11" x14ac:dyDescent="0.25">
      <c r="A34" s="89" t="s">
        <v>15</v>
      </c>
      <c r="B34" s="82" t="s">
        <v>141</v>
      </c>
      <c r="C34" s="82"/>
      <c r="D34" s="82"/>
      <c r="E34" s="78" t="s">
        <v>120</v>
      </c>
      <c r="F34" s="164">
        <v>2</v>
      </c>
      <c r="G34" s="164"/>
      <c r="H34" s="8" t="s">
        <v>33</v>
      </c>
      <c r="I34" s="8">
        <v>2530</v>
      </c>
      <c r="K34" s="8">
        <v>5060</v>
      </c>
    </row>
    <row r="35" spans="1:11" x14ac:dyDescent="0.25">
      <c r="A35" s="89" t="s">
        <v>16</v>
      </c>
      <c r="B35" s="82" t="s">
        <v>142</v>
      </c>
      <c r="C35" s="82"/>
      <c r="D35" s="82"/>
      <c r="E35" s="78" t="s">
        <v>120</v>
      </c>
      <c r="F35" s="170">
        <v>2</v>
      </c>
      <c r="G35" s="170"/>
      <c r="H35" s="8" t="s">
        <v>33</v>
      </c>
      <c r="I35" s="8">
        <v>2375</v>
      </c>
      <c r="K35" s="8">
        <v>4750</v>
      </c>
    </row>
    <row r="36" spans="1:11" x14ac:dyDescent="0.25">
      <c r="A36" s="89" t="s">
        <v>204</v>
      </c>
      <c r="B36" s="82" t="s">
        <v>143</v>
      </c>
      <c r="C36" s="82"/>
      <c r="D36" s="82"/>
      <c r="E36" s="78" t="s">
        <v>120</v>
      </c>
      <c r="F36" s="170">
        <v>5</v>
      </c>
      <c r="G36" s="170"/>
      <c r="H36" s="8" t="s">
        <v>33</v>
      </c>
      <c r="I36" s="8">
        <v>1420</v>
      </c>
      <c r="K36" s="8">
        <v>7100</v>
      </c>
    </row>
    <row r="37" spans="1:11" x14ac:dyDescent="0.25">
      <c r="A37" s="89" t="s">
        <v>17</v>
      </c>
      <c r="B37" s="82" t="s">
        <v>144</v>
      </c>
      <c r="C37" s="82"/>
      <c r="D37" s="82"/>
      <c r="E37" s="78" t="s">
        <v>120</v>
      </c>
      <c r="F37" s="170">
        <v>5</v>
      </c>
      <c r="G37" s="170"/>
      <c r="H37" s="8" t="s">
        <v>33</v>
      </c>
      <c r="I37" s="25">
        <v>2490</v>
      </c>
      <c r="J37" s="32"/>
      <c r="K37" s="8">
        <v>12450</v>
      </c>
    </row>
    <row r="38" spans="1:11" x14ac:dyDescent="0.25">
      <c r="A38" s="89" t="s">
        <v>18</v>
      </c>
      <c r="B38" s="82" t="s">
        <v>145</v>
      </c>
      <c r="C38" s="82"/>
      <c r="D38" s="82"/>
      <c r="E38" s="78" t="s">
        <v>120</v>
      </c>
      <c r="F38" s="170">
        <v>2</v>
      </c>
      <c r="G38" s="170"/>
      <c r="H38" s="8" t="s">
        <v>33</v>
      </c>
      <c r="I38" s="8">
        <v>5785</v>
      </c>
      <c r="K38" s="8">
        <v>11570</v>
      </c>
    </row>
    <row r="39" spans="1:11" x14ac:dyDescent="0.25">
      <c r="A39" s="89" t="s">
        <v>19</v>
      </c>
      <c r="B39" s="82" t="s">
        <v>146</v>
      </c>
      <c r="C39" s="82"/>
      <c r="D39" s="82"/>
      <c r="E39" s="78" t="s">
        <v>120</v>
      </c>
      <c r="F39" s="174">
        <v>2</v>
      </c>
      <c r="G39" s="174"/>
      <c r="H39" s="8" t="s">
        <v>33</v>
      </c>
      <c r="I39" s="8">
        <v>910</v>
      </c>
      <c r="J39" s="30"/>
      <c r="K39" s="8">
        <v>1820</v>
      </c>
    </row>
    <row r="40" spans="1:11" x14ac:dyDescent="0.25">
      <c r="A40" s="89" t="s">
        <v>20</v>
      </c>
      <c r="B40" s="82" t="s">
        <v>147</v>
      </c>
      <c r="C40" s="82"/>
      <c r="D40" s="82"/>
      <c r="E40" s="78" t="s">
        <v>120</v>
      </c>
      <c r="F40" s="174">
        <v>12</v>
      </c>
      <c r="G40" s="174"/>
      <c r="H40" s="8" t="s">
        <v>33</v>
      </c>
      <c r="I40" s="8">
        <v>470</v>
      </c>
      <c r="K40" s="8">
        <v>5640</v>
      </c>
    </row>
    <row r="41" spans="1:11" x14ac:dyDescent="0.25">
      <c r="A41" s="89" t="s">
        <v>21</v>
      </c>
      <c r="B41" s="82" t="s">
        <v>148</v>
      </c>
      <c r="C41" s="82"/>
      <c r="D41" s="82"/>
      <c r="E41" s="78" t="s">
        <v>120</v>
      </c>
      <c r="F41" s="174">
        <v>8</v>
      </c>
      <c r="G41" s="174"/>
      <c r="H41" s="8" t="s">
        <v>33</v>
      </c>
      <c r="I41" s="8">
        <v>1720</v>
      </c>
      <c r="K41" s="8">
        <v>13760</v>
      </c>
    </row>
    <row r="42" spans="1:11" x14ac:dyDescent="0.25">
      <c r="A42" s="89" t="s">
        <v>205</v>
      </c>
      <c r="B42" s="82" t="s">
        <v>149</v>
      </c>
      <c r="C42" s="82"/>
      <c r="D42" s="82"/>
      <c r="E42" s="78" t="s">
        <v>120</v>
      </c>
      <c r="F42" s="174">
        <v>2</v>
      </c>
      <c r="G42" s="174"/>
      <c r="H42" s="8" t="s">
        <v>33</v>
      </c>
      <c r="I42" s="8">
        <v>400</v>
      </c>
      <c r="K42" s="8">
        <v>800</v>
      </c>
    </row>
    <row r="43" spans="1:11" x14ac:dyDescent="0.25">
      <c r="A43" s="89" t="s">
        <v>22</v>
      </c>
      <c r="B43" s="82" t="s">
        <v>150</v>
      </c>
      <c r="C43" s="82"/>
      <c r="D43" s="82"/>
      <c r="E43" s="78" t="s">
        <v>120</v>
      </c>
      <c r="F43" s="174">
        <v>2</v>
      </c>
      <c r="G43" s="174"/>
      <c r="H43" s="8" t="s">
        <v>33</v>
      </c>
      <c r="I43" s="8">
        <v>340</v>
      </c>
      <c r="K43" s="8">
        <v>680</v>
      </c>
    </row>
    <row r="44" spans="1:11" x14ac:dyDescent="0.25">
      <c r="A44" s="89" t="s">
        <v>23</v>
      </c>
      <c r="B44" s="82" t="s">
        <v>151</v>
      </c>
      <c r="C44" s="82"/>
      <c r="D44" s="82"/>
      <c r="E44" s="78" t="s">
        <v>120</v>
      </c>
      <c r="F44" s="174">
        <v>2</v>
      </c>
      <c r="G44" s="174"/>
      <c r="H44" s="8" t="s">
        <v>33</v>
      </c>
      <c r="I44" s="8">
        <v>4339</v>
      </c>
      <c r="J44" s="30"/>
      <c r="K44" s="8">
        <v>8678</v>
      </c>
    </row>
    <row r="45" spans="1:11" x14ac:dyDescent="0.25">
      <c r="A45" s="89" t="s">
        <v>24</v>
      </c>
      <c r="B45" s="82" t="s">
        <v>152</v>
      </c>
      <c r="C45" s="82"/>
      <c r="D45" s="82"/>
      <c r="E45" s="78" t="s">
        <v>120</v>
      </c>
      <c r="F45" s="170">
        <v>16</v>
      </c>
      <c r="G45" s="170"/>
      <c r="H45" s="8" t="s">
        <v>33</v>
      </c>
      <c r="I45" s="8">
        <v>372</v>
      </c>
      <c r="K45" s="8">
        <v>5952</v>
      </c>
    </row>
    <row r="46" spans="1:11" x14ac:dyDescent="0.25">
      <c r="A46" s="89" t="s">
        <v>134</v>
      </c>
      <c r="B46" s="82" t="s">
        <v>153</v>
      </c>
      <c r="C46" s="82"/>
      <c r="D46" s="82"/>
      <c r="E46" s="78" t="s">
        <v>120</v>
      </c>
      <c r="F46" s="170">
        <v>1</v>
      </c>
      <c r="G46" s="170"/>
      <c r="H46" s="8" t="s">
        <v>33</v>
      </c>
      <c r="I46" s="8">
        <v>24900</v>
      </c>
      <c r="K46" s="8">
        <v>24900</v>
      </c>
    </row>
    <row r="47" spans="1:11" x14ac:dyDescent="0.25">
      <c r="A47" s="89" t="s">
        <v>136</v>
      </c>
      <c r="B47" s="82" t="s">
        <v>154</v>
      </c>
      <c r="C47" s="82"/>
      <c r="D47" s="82"/>
      <c r="E47" s="78" t="s">
        <v>120</v>
      </c>
      <c r="F47" s="170">
        <v>1</v>
      </c>
      <c r="G47" s="170"/>
      <c r="H47" s="8" t="s">
        <v>33</v>
      </c>
      <c r="I47" s="8">
        <v>17500</v>
      </c>
      <c r="K47" s="8">
        <v>17500</v>
      </c>
    </row>
    <row r="48" spans="1:11" x14ac:dyDescent="0.25">
      <c r="A48" s="89" t="s">
        <v>138</v>
      </c>
      <c r="B48" s="82" t="s">
        <v>129</v>
      </c>
      <c r="C48" s="82"/>
      <c r="D48" s="82"/>
      <c r="E48" s="78" t="s">
        <v>120</v>
      </c>
      <c r="F48" s="170">
        <v>1</v>
      </c>
      <c r="G48" s="170"/>
      <c r="H48" s="8" t="s">
        <v>33</v>
      </c>
      <c r="I48" s="8">
        <v>3930</v>
      </c>
      <c r="K48" s="8">
        <v>3930</v>
      </c>
    </row>
    <row r="49" spans="1:11" x14ac:dyDescent="0.25">
      <c r="A49" s="89" t="s">
        <v>140</v>
      </c>
      <c r="B49" s="82" t="s">
        <v>155</v>
      </c>
      <c r="C49" s="82"/>
      <c r="D49" s="82"/>
      <c r="E49" s="78" t="s">
        <v>120</v>
      </c>
      <c r="F49" s="170">
        <v>10</v>
      </c>
      <c r="G49" s="170"/>
      <c r="H49" s="8" t="s">
        <v>33</v>
      </c>
      <c r="I49" s="8">
        <v>390</v>
      </c>
      <c r="K49" s="8">
        <v>3900</v>
      </c>
    </row>
    <row r="50" spans="1:11" s="98" customFormat="1" x14ac:dyDescent="0.25">
      <c r="A50" s="89"/>
      <c r="B50" s="96"/>
      <c r="C50" s="96"/>
      <c r="D50" s="96"/>
      <c r="E50" s="78"/>
      <c r="F50" s="102"/>
      <c r="G50" s="102"/>
      <c r="H50" s="8"/>
      <c r="I50" s="8"/>
      <c r="K50" s="93">
        <f>SUM(K30:K49)</f>
        <v>161695</v>
      </c>
    </row>
    <row r="51" spans="1:11" s="98" customFormat="1" x14ac:dyDescent="0.25">
      <c r="A51" s="89"/>
      <c r="B51" s="96"/>
      <c r="C51" s="96"/>
      <c r="D51" s="96"/>
      <c r="E51" s="78"/>
      <c r="F51" s="102"/>
      <c r="G51" s="102"/>
      <c r="H51" s="8"/>
      <c r="I51" s="8"/>
      <c r="K51" s="8"/>
    </row>
    <row r="52" spans="1:11" s="98" customFormat="1" x14ac:dyDescent="0.25">
      <c r="A52" s="89"/>
      <c r="B52" s="116" t="s">
        <v>201</v>
      </c>
      <c r="C52" s="116"/>
      <c r="D52" s="116"/>
      <c r="E52" s="78"/>
      <c r="F52" s="102"/>
      <c r="G52" s="102"/>
      <c r="H52" s="8"/>
      <c r="I52" s="8"/>
      <c r="K52" s="8"/>
    </row>
    <row r="53" spans="1:11" s="98" customFormat="1" x14ac:dyDescent="0.25">
      <c r="A53" s="89"/>
      <c r="B53" s="96"/>
      <c r="C53" s="96"/>
      <c r="D53" s="96"/>
      <c r="E53" s="78"/>
      <c r="F53" s="102"/>
      <c r="G53" s="102"/>
      <c r="H53" s="8"/>
      <c r="I53" s="8"/>
      <c r="K53" s="8"/>
    </row>
    <row r="54" spans="1:11" x14ac:dyDescent="0.25">
      <c r="A54" s="89" t="s">
        <v>11</v>
      </c>
      <c r="B54" s="82" t="s">
        <v>156</v>
      </c>
      <c r="C54" s="82"/>
      <c r="D54" s="82"/>
      <c r="E54" s="78" t="s">
        <v>120</v>
      </c>
      <c r="F54" s="170">
        <v>2</v>
      </c>
      <c r="G54" s="170"/>
      <c r="H54" s="8" t="s">
        <v>33</v>
      </c>
      <c r="I54" s="8">
        <v>17000</v>
      </c>
      <c r="K54" s="8">
        <v>34000</v>
      </c>
    </row>
    <row r="55" spans="1:11" x14ac:dyDescent="0.25">
      <c r="A55" s="89" t="s">
        <v>12</v>
      </c>
      <c r="B55" s="82" t="s">
        <v>157</v>
      </c>
      <c r="C55" s="82"/>
      <c r="D55" s="82"/>
      <c r="E55" s="78" t="s">
        <v>120</v>
      </c>
      <c r="F55" s="170">
        <v>2</v>
      </c>
      <c r="G55" s="170"/>
      <c r="H55" s="8" t="s">
        <v>33</v>
      </c>
      <c r="I55" s="8">
        <v>4000</v>
      </c>
      <c r="K55" s="8">
        <v>8000</v>
      </c>
    </row>
    <row r="56" spans="1:11" x14ac:dyDescent="0.25">
      <c r="A56" s="89" t="s">
        <v>13</v>
      </c>
      <c r="B56" s="82" t="s">
        <v>158</v>
      </c>
      <c r="C56" s="82"/>
      <c r="D56" s="82"/>
      <c r="E56" s="78" t="s">
        <v>120</v>
      </c>
      <c r="F56" s="170">
        <v>1</v>
      </c>
      <c r="G56" s="170"/>
      <c r="H56" s="8" t="s">
        <v>33</v>
      </c>
      <c r="I56" s="8">
        <v>85000</v>
      </c>
      <c r="K56" s="8">
        <v>85000</v>
      </c>
    </row>
    <row r="57" spans="1:11" s="98" customFormat="1" x14ac:dyDescent="0.25">
      <c r="A57" s="89"/>
      <c r="B57" s="96"/>
      <c r="C57" s="96"/>
      <c r="D57" s="96"/>
      <c r="E57" s="78"/>
      <c r="F57" s="102"/>
      <c r="G57" s="102"/>
      <c r="H57" s="8"/>
      <c r="I57" s="8"/>
      <c r="K57" s="93">
        <f>SUM(K54:K56)</f>
        <v>127000</v>
      </c>
    </row>
    <row r="58" spans="1:11" s="98" customFormat="1" x14ac:dyDescent="0.25">
      <c r="A58" s="89"/>
      <c r="B58" s="96"/>
      <c r="C58" s="96"/>
      <c r="D58" s="96"/>
      <c r="E58" s="78"/>
      <c r="F58" s="102"/>
      <c r="G58" s="102"/>
      <c r="H58" s="8"/>
      <c r="I58" s="8"/>
      <c r="K58" s="8"/>
    </row>
    <row r="59" spans="1:11" s="98" customFormat="1" x14ac:dyDescent="0.25">
      <c r="A59" s="89"/>
      <c r="B59" s="116" t="s">
        <v>202</v>
      </c>
      <c r="C59" s="116"/>
      <c r="D59" s="116"/>
      <c r="E59" s="78"/>
      <c r="F59" s="102"/>
      <c r="G59" s="102"/>
      <c r="H59" s="8"/>
      <c r="I59" s="8"/>
      <c r="K59" s="8"/>
    </row>
    <row r="60" spans="1:11" s="98" customFormat="1" x14ac:dyDescent="0.25">
      <c r="A60" s="89"/>
      <c r="B60" s="96"/>
      <c r="C60" s="96"/>
      <c r="D60" s="96"/>
      <c r="E60" s="78"/>
      <c r="F60" s="102"/>
      <c r="G60" s="102"/>
      <c r="H60" s="8"/>
      <c r="I60" s="8"/>
      <c r="K60" s="8"/>
    </row>
    <row r="61" spans="1:11" x14ac:dyDescent="0.25">
      <c r="A61" s="89" t="s">
        <v>11</v>
      </c>
      <c r="B61" s="82" t="s">
        <v>161</v>
      </c>
      <c r="C61" s="82"/>
      <c r="D61" s="82"/>
      <c r="E61" s="78" t="s">
        <v>120</v>
      </c>
      <c r="F61" s="170">
        <v>1</v>
      </c>
      <c r="G61" s="170"/>
      <c r="H61" s="8" t="s">
        <v>33</v>
      </c>
      <c r="I61" s="8">
        <v>450000</v>
      </c>
      <c r="K61" s="93">
        <v>450000</v>
      </c>
    </row>
    <row r="62" spans="1:11" s="98" customFormat="1" x14ac:dyDescent="0.25">
      <c r="A62" s="89"/>
      <c r="B62" s="96"/>
      <c r="C62" s="96"/>
      <c r="D62" s="96"/>
      <c r="E62" s="78"/>
      <c r="F62" s="102"/>
      <c r="G62" s="102"/>
      <c r="H62" s="8"/>
      <c r="I62" s="8"/>
      <c r="K62" s="8"/>
    </row>
    <row r="63" spans="1:11" s="98" customFormat="1" x14ac:dyDescent="0.25">
      <c r="A63" s="89"/>
      <c r="B63" s="96"/>
      <c r="C63" s="96"/>
      <c r="D63" s="96"/>
      <c r="E63" s="78"/>
      <c r="F63" s="102"/>
      <c r="G63" s="102"/>
      <c r="H63" s="8"/>
      <c r="I63" s="8"/>
      <c r="K63" s="8"/>
    </row>
    <row r="64" spans="1:11" s="98" customFormat="1" x14ac:dyDescent="0.25">
      <c r="A64" s="89"/>
      <c r="B64" s="116" t="s">
        <v>203</v>
      </c>
      <c r="C64" s="116"/>
      <c r="D64" s="116"/>
      <c r="E64" s="78"/>
      <c r="F64" s="102"/>
      <c r="G64" s="102"/>
      <c r="H64" s="8"/>
      <c r="I64" s="8"/>
      <c r="K64" s="8"/>
    </row>
    <row r="65" spans="1:11" s="98" customFormat="1" x14ac:dyDescent="0.25">
      <c r="A65" s="89"/>
      <c r="B65" s="96"/>
      <c r="C65" s="96"/>
      <c r="D65" s="96"/>
      <c r="E65" s="78"/>
      <c r="F65" s="102"/>
      <c r="G65" s="102"/>
      <c r="H65" s="8"/>
      <c r="I65" s="8"/>
      <c r="K65" s="8"/>
    </row>
    <row r="66" spans="1:11" x14ac:dyDescent="0.25">
      <c r="A66" s="89" t="s">
        <v>11</v>
      </c>
      <c r="B66" s="82" t="s">
        <v>165</v>
      </c>
      <c r="E66" s="78" t="s">
        <v>120</v>
      </c>
      <c r="F66">
        <v>1</v>
      </c>
      <c r="H66" s="8" t="s">
        <v>33</v>
      </c>
      <c r="I66" s="8">
        <v>500000</v>
      </c>
      <c r="K66" s="93">
        <v>500000</v>
      </c>
    </row>
    <row r="68" spans="1:11" x14ac:dyDescent="0.25">
      <c r="C68" t="s">
        <v>166</v>
      </c>
      <c r="K68" s="93">
        <f>K5+K19+K26+K50+K57+K61+K66</f>
        <v>1568633</v>
      </c>
    </row>
    <row r="70" spans="1:11" x14ac:dyDescent="0.25">
      <c r="A70" t="s">
        <v>192</v>
      </c>
    </row>
  </sheetData>
  <mergeCells count="47">
    <mergeCell ref="F54:G54"/>
    <mergeCell ref="F55:G55"/>
    <mergeCell ref="F56:G56"/>
    <mergeCell ref="F61:G61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B10:D10"/>
    <mergeCell ref="B14:D14"/>
    <mergeCell ref="B16:D16"/>
    <mergeCell ref="F9:G9"/>
    <mergeCell ref="F10:G10"/>
    <mergeCell ref="F11:G11"/>
    <mergeCell ref="F12:G12"/>
    <mergeCell ref="F13:G13"/>
    <mergeCell ref="F14:G14"/>
    <mergeCell ref="F15:G15"/>
    <mergeCell ref="F16:G16"/>
    <mergeCell ref="B12:C12"/>
    <mergeCell ref="F34:G34"/>
    <mergeCell ref="B1:D1"/>
    <mergeCell ref="B9:D9"/>
    <mergeCell ref="B5:C5"/>
    <mergeCell ref="F25:G25"/>
    <mergeCell ref="F30:G30"/>
    <mergeCell ref="F31:G31"/>
    <mergeCell ref="F32:G32"/>
    <mergeCell ref="F33:G33"/>
    <mergeCell ref="F17:G17"/>
    <mergeCell ref="F18:G18"/>
    <mergeCell ref="F22:G22"/>
    <mergeCell ref="F23:G23"/>
    <mergeCell ref="F24:G24"/>
    <mergeCell ref="A3:H3"/>
    <mergeCell ref="B11:C11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9" workbookViewId="0">
      <selection activeCell="F16" sqref="F16:G16"/>
    </sheetView>
  </sheetViews>
  <sheetFormatPr defaultRowHeight="15" x14ac:dyDescent="0.25"/>
  <cols>
    <col min="1" max="1" width="4.5703125" style="124" customWidth="1"/>
    <col min="2" max="2" width="9.140625" style="124"/>
    <col min="3" max="3" width="13.7109375" style="124" customWidth="1"/>
    <col min="4" max="4" width="17.140625" style="124" customWidth="1"/>
    <col min="5" max="5" width="5.7109375" style="124" customWidth="1"/>
    <col min="6" max="6" width="5.28515625" style="124" customWidth="1"/>
    <col min="7" max="7" width="2.42578125" style="124" customWidth="1"/>
    <col min="8" max="8" width="4" style="124" customWidth="1"/>
    <col min="9" max="9" width="9.5703125" style="124" bestFit="1" customWidth="1"/>
    <col min="10" max="10" width="6.28515625" style="124" customWidth="1"/>
    <col min="11" max="11" width="13.28515625" style="124" customWidth="1"/>
    <col min="12" max="16384" width="9.140625" style="124"/>
  </cols>
  <sheetData>
    <row r="1" spans="1:11" x14ac:dyDescent="0.25">
      <c r="B1" s="156" t="s">
        <v>164</v>
      </c>
      <c r="C1" s="156"/>
      <c r="D1" s="156"/>
    </row>
    <row r="2" spans="1:11" x14ac:dyDescent="0.25">
      <c r="B2" s="123"/>
      <c r="C2" s="123"/>
      <c r="D2" s="123"/>
    </row>
    <row r="3" spans="1:11" x14ac:dyDescent="0.25">
      <c r="A3" s="171" t="s">
        <v>5</v>
      </c>
      <c r="B3" s="171"/>
      <c r="C3" s="171"/>
      <c r="D3" s="171"/>
      <c r="E3" s="171"/>
      <c r="F3" s="171"/>
      <c r="G3" s="171"/>
      <c r="H3" s="171"/>
    </row>
    <row r="4" spans="1:11" x14ac:dyDescent="0.25">
      <c r="A4" s="129"/>
      <c r="B4" s="129"/>
      <c r="C4" s="129"/>
      <c r="D4" s="129"/>
      <c r="E4" s="129"/>
      <c r="F4" s="129"/>
      <c r="G4" s="129"/>
      <c r="H4" s="129"/>
    </row>
    <row r="5" spans="1:11" x14ac:dyDescent="0.25">
      <c r="A5" s="129"/>
      <c r="B5" s="129"/>
      <c r="C5" s="129"/>
      <c r="D5" s="129"/>
      <c r="E5" s="129"/>
      <c r="F5" s="129"/>
      <c r="G5" s="129"/>
      <c r="H5" s="129"/>
    </row>
    <row r="6" spans="1:11" x14ac:dyDescent="0.25">
      <c r="A6" s="129"/>
      <c r="B6" s="117" t="s">
        <v>198</v>
      </c>
      <c r="C6" s="129"/>
      <c r="D6" s="129"/>
      <c r="E6" s="129"/>
      <c r="F6" s="129"/>
      <c r="G6" s="129"/>
      <c r="H6" s="129"/>
    </row>
    <row r="7" spans="1:11" x14ac:dyDescent="0.25">
      <c r="A7" s="129"/>
      <c r="B7" s="129"/>
      <c r="C7" s="129"/>
      <c r="D7" s="129"/>
      <c r="E7" s="129"/>
      <c r="F7" s="129"/>
      <c r="G7" s="129"/>
      <c r="H7" s="129"/>
    </row>
    <row r="8" spans="1:11" ht="15" customHeight="1" x14ac:dyDescent="0.25">
      <c r="A8" s="125" t="s">
        <v>11</v>
      </c>
      <c r="B8" s="165" t="s">
        <v>117</v>
      </c>
      <c r="C8" s="165"/>
      <c r="D8" s="165"/>
      <c r="E8" s="91" t="s">
        <v>120</v>
      </c>
      <c r="F8" s="173">
        <v>1</v>
      </c>
      <c r="G8" s="173"/>
      <c r="H8" s="94" t="s">
        <v>33</v>
      </c>
      <c r="I8" s="103">
        <v>9700</v>
      </c>
      <c r="J8" s="126"/>
      <c r="K8" s="8">
        <f>I8*F8</f>
        <v>9700</v>
      </c>
    </row>
    <row r="9" spans="1:11" ht="15" customHeight="1" x14ac:dyDescent="0.25">
      <c r="A9" s="125" t="s">
        <v>12</v>
      </c>
      <c r="B9" s="135" t="s">
        <v>119</v>
      </c>
      <c r="C9" s="135"/>
      <c r="D9" s="135"/>
      <c r="E9" s="123" t="s">
        <v>120</v>
      </c>
      <c r="F9" s="167">
        <v>7</v>
      </c>
      <c r="G9" s="167"/>
      <c r="H9" s="122" t="s">
        <v>33</v>
      </c>
      <c r="I9" s="104">
        <v>900</v>
      </c>
      <c r="K9" s="8">
        <f>I9*F9</f>
        <v>6300</v>
      </c>
    </row>
    <row r="10" spans="1:11" x14ac:dyDescent="0.25">
      <c r="A10" s="125" t="s">
        <v>13</v>
      </c>
      <c r="B10" s="172" t="s">
        <v>121</v>
      </c>
      <c r="C10" s="172"/>
      <c r="E10" s="123" t="s">
        <v>120</v>
      </c>
      <c r="F10" s="167">
        <v>5</v>
      </c>
      <c r="G10" s="167"/>
      <c r="H10" s="8" t="s">
        <v>33</v>
      </c>
      <c r="I10" s="25">
        <v>1500</v>
      </c>
      <c r="J10" s="130"/>
      <c r="K10" s="8">
        <f>F10*I10</f>
        <v>7500</v>
      </c>
    </row>
    <row r="11" spans="1:11" x14ac:dyDescent="0.25">
      <c r="A11" s="125" t="s">
        <v>14</v>
      </c>
      <c r="B11" s="172" t="s">
        <v>122</v>
      </c>
      <c r="C11" s="172"/>
      <c r="E11" s="101" t="s">
        <v>120</v>
      </c>
      <c r="F11" s="167">
        <v>5</v>
      </c>
      <c r="G11" s="167"/>
      <c r="H11" s="8" t="s">
        <v>33</v>
      </c>
      <c r="I11" s="8">
        <v>200</v>
      </c>
      <c r="K11" s="8">
        <f>I11*F11</f>
        <v>1000</v>
      </c>
    </row>
    <row r="12" spans="1:11" x14ac:dyDescent="0.25">
      <c r="A12" s="125" t="s">
        <v>15</v>
      </c>
      <c r="B12" s="130" t="s">
        <v>123</v>
      </c>
      <c r="C12" s="130"/>
      <c r="E12" s="101" t="s">
        <v>120</v>
      </c>
      <c r="F12" s="167">
        <v>5</v>
      </c>
      <c r="G12" s="167"/>
      <c r="H12" s="8" t="s">
        <v>33</v>
      </c>
      <c r="I12" s="8">
        <v>250</v>
      </c>
      <c r="K12" s="8">
        <f>F12*I12</f>
        <v>1250</v>
      </c>
    </row>
    <row r="13" spans="1:11" x14ac:dyDescent="0.25">
      <c r="A13" s="125" t="s">
        <v>16</v>
      </c>
      <c r="B13" s="135" t="s">
        <v>124</v>
      </c>
      <c r="C13" s="135"/>
      <c r="D13" s="135"/>
      <c r="E13" s="101" t="s">
        <v>120</v>
      </c>
      <c r="F13" s="167">
        <v>5</v>
      </c>
      <c r="G13" s="167"/>
      <c r="H13" s="8" t="s">
        <v>33</v>
      </c>
      <c r="I13" s="8">
        <v>950</v>
      </c>
      <c r="K13" s="8">
        <f>I13*F13</f>
        <v>4750</v>
      </c>
    </row>
    <row r="14" spans="1:11" x14ac:dyDescent="0.25">
      <c r="A14" s="125" t="s">
        <v>204</v>
      </c>
      <c r="B14" s="130" t="s">
        <v>125</v>
      </c>
      <c r="C14" s="130"/>
      <c r="E14" s="101" t="s">
        <v>120</v>
      </c>
      <c r="F14" s="167">
        <v>5</v>
      </c>
      <c r="G14" s="167"/>
      <c r="H14" s="8" t="s">
        <v>33</v>
      </c>
      <c r="I14" s="25">
        <v>2800</v>
      </c>
      <c r="K14" s="8">
        <f>I14*F14</f>
        <v>14000</v>
      </c>
    </row>
    <row r="15" spans="1:11" x14ac:dyDescent="0.25">
      <c r="A15" s="125" t="s">
        <v>17</v>
      </c>
      <c r="B15" s="135" t="s">
        <v>126</v>
      </c>
      <c r="C15" s="135"/>
      <c r="D15" s="135"/>
      <c r="E15" s="78" t="s">
        <v>120</v>
      </c>
      <c r="F15" s="167">
        <v>5</v>
      </c>
      <c r="G15" s="167"/>
      <c r="H15" s="8" t="s">
        <v>33</v>
      </c>
      <c r="I15" s="25">
        <v>500</v>
      </c>
      <c r="K15" s="8">
        <f>I15*F15</f>
        <v>2500</v>
      </c>
    </row>
    <row r="16" spans="1:11" x14ac:dyDescent="0.25">
      <c r="A16" s="125" t="s">
        <v>18</v>
      </c>
      <c r="B16" s="121" t="s">
        <v>127</v>
      </c>
      <c r="C16" s="121"/>
      <c r="D16" s="121"/>
      <c r="E16" s="78" t="s">
        <v>120</v>
      </c>
      <c r="F16" s="167">
        <v>1</v>
      </c>
      <c r="G16" s="167"/>
      <c r="H16" s="8" t="s">
        <v>33</v>
      </c>
      <c r="I16" s="25">
        <v>3000</v>
      </c>
      <c r="J16" s="130"/>
      <c r="K16" s="8">
        <f>I16*F16</f>
        <v>3000</v>
      </c>
    </row>
    <row r="17" spans="1:11" x14ac:dyDescent="0.25">
      <c r="A17" s="125" t="s">
        <v>19</v>
      </c>
      <c r="B17" s="121" t="s">
        <v>128</v>
      </c>
      <c r="C17" s="121"/>
      <c r="D17" s="121"/>
      <c r="E17" s="78" t="s">
        <v>120</v>
      </c>
      <c r="F17" s="167">
        <v>10</v>
      </c>
      <c r="G17" s="167"/>
      <c r="H17" s="8" t="s">
        <v>33</v>
      </c>
      <c r="I17" s="8">
        <v>10000</v>
      </c>
      <c r="K17" s="8">
        <f>I17*F17</f>
        <v>100000</v>
      </c>
    </row>
    <row r="18" spans="1:11" x14ac:dyDescent="0.25">
      <c r="A18" s="125"/>
      <c r="B18" s="121"/>
      <c r="C18" s="121"/>
      <c r="D18" s="121"/>
      <c r="E18" s="78"/>
      <c r="F18" s="127"/>
      <c r="G18" s="127"/>
      <c r="H18" s="8"/>
      <c r="I18" s="8"/>
      <c r="K18" s="93">
        <f>SUM(K8:K17)</f>
        <v>150000</v>
      </c>
    </row>
    <row r="19" spans="1:11" x14ac:dyDescent="0.25">
      <c r="A19" s="125"/>
      <c r="B19" s="116" t="s">
        <v>199</v>
      </c>
      <c r="C19" s="116"/>
      <c r="D19" s="121"/>
      <c r="E19" s="78"/>
      <c r="F19" s="127"/>
      <c r="G19" s="127"/>
      <c r="H19" s="8"/>
      <c r="I19" s="8"/>
      <c r="K19" s="8"/>
    </row>
    <row r="20" spans="1:11" x14ac:dyDescent="0.25">
      <c r="A20" s="125"/>
      <c r="B20" s="121"/>
      <c r="C20" s="121"/>
      <c r="D20" s="121"/>
      <c r="E20" s="78"/>
      <c r="F20" s="127"/>
      <c r="G20" s="127"/>
      <c r="H20" s="8"/>
      <c r="I20" s="8"/>
      <c r="K20" s="8"/>
    </row>
    <row r="21" spans="1:11" x14ac:dyDescent="0.25">
      <c r="A21" s="125" t="s">
        <v>11</v>
      </c>
      <c r="B21" s="121" t="s">
        <v>129</v>
      </c>
      <c r="C21" s="121"/>
      <c r="D21" s="121"/>
      <c r="E21" s="78" t="s">
        <v>120</v>
      </c>
      <c r="F21" s="167">
        <v>10</v>
      </c>
      <c r="G21" s="167"/>
      <c r="H21" s="8" t="s">
        <v>33</v>
      </c>
      <c r="I21" s="25">
        <v>685</v>
      </c>
      <c r="K21" s="8">
        <v>6850</v>
      </c>
    </row>
    <row r="22" spans="1:11" x14ac:dyDescent="0.25">
      <c r="A22" s="125" t="s">
        <v>12</v>
      </c>
      <c r="B22" s="121" t="s">
        <v>130</v>
      </c>
      <c r="C22" s="121"/>
      <c r="D22" s="121"/>
      <c r="E22" s="78" t="s">
        <v>120</v>
      </c>
      <c r="F22" s="167">
        <v>2</v>
      </c>
      <c r="G22" s="167"/>
      <c r="H22" s="8" t="s">
        <v>33</v>
      </c>
      <c r="I22" s="25">
        <v>1390</v>
      </c>
      <c r="J22" s="130"/>
      <c r="K22" s="25">
        <v>2780</v>
      </c>
    </row>
    <row r="23" spans="1:11" x14ac:dyDescent="0.25">
      <c r="A23" s="125" t="s">
        <v>13</v>
      </c>
      <c r="B23" s="121" t="s">
        <v>131</v>
      </c>
      <c r="C23" s="121"/>
      <c r="D23" s="121"/>
      <c r="E23" s="78" t="s">
        <v>120</v>
      </c>
      <c r="F23" s="167">
        <v>2</v>
      </c>
      <c r="G23" s="167"/>
      <c r="H23" s="8" t="s">
        <v>33</v>
      </c>
      <c r="I23" s="25">
        <v>2450</v>
      </c>
      <c r="K23" s="8">
        <v>4900</v>
      </c>
    </row>
    <row r="24" spans="1:11" x14ac:dyDescent="0.25">
      <c r="A24" s="125" t="s">
        <v>14</v>
      </c>
      <c r="B24" s="121" t="s">
        <v>132</v>
      </c>
      <c r="C24" s="121"/>
      <c r="D24" s="121"/>
      <c r="E24" s="78" t="s">
        <v>120</v>
      </c>
      <c r="F24" s="167">
        <v>2</v>
      </c>
      <c r="G24" s="167"/>
      <c r="H24" s="8" t="s">
        <v>33</v>
      </c>
      <c r="I24" s="25">
        <v>2735</v>
      </c>
      <c r="J24" s="130"/>
      <c r="K24" s="8">
        <f>I24*F24</f>
        <v>5470</v>
      </c>
    </row>
    <row r="25" spans="1:11" x14ac:dyDescent="0.25">
      <c r="A25" s="125"/>
      <c r="B25" s="121"/>
      <c r="C25" s="121"/>
      <c r="D25" s="121"/>
      <c r="E25" s="78"/>
      <c r="F25" s="127"/>
      <c r="G25" s="127"/>
      <c r="H25" s="8"/>
      <c r="I25" s="25"/>
      <c r="J25" s="130"/>
      <c r="K25" s="93">
        <f>SUM(K21:K24)</f>
        <v>20000</v>
      </c>
    </row>
    <row r="26" spans="1:11" x14ac:dyDescent="0.25">
      <c r="A26" s="125"/>
      <c r="B26" s="121"/>
      <c r="C26" s="121"/>
      <c r="D26" s="121"/>
      <c r="E26" s="78"/>
      <c r="F26" s="127"/>
      <c r="G26" s="127"/>
      <c r="H26" s="8"/>
      <c r="I26" s="25"/>
      <c r="J26" s="130"/>
      <c r="K26" s="93"/>
    </row>
    <row r="27" spans="1:11" x14ac:dyDescent="0.25">
      <c r="A27" s="125"/>
      <c r="B27" s="116" t="s">
        <v>200</v>
      </c>
      <c r="C27" s="116"/>
      <c r="D27" s="116"/>
      <c r="E27" s="78"/>
      <c r="F27" s="127"/>
      <c r="G27" s="127"/>
      <c r="H27" s="8"/>
      <c r="I27" s="25"/>
      <c r="J27" s="130"/>
      <c r="K27" s="8"/>
    </row>
    <row r="28" spans="1:11" x14ac:dyDescent="0.25">
      <c r="A28" s="125"/>
      <c r="B28" s="121"/>
      <c r="C28" s="121"/>
      <c r="D28" s="121"/>
      <c r="E28" s="78"/>
      <c r="F28" s="127"/>
      <c r="G28" s="127"/>
      <c r="H28" s="8"/>
      <c r="I28" s="25"/>
      <c r="J28" s="130"/>
      <c r="K28" s="8"/>
    </row>
    <row r="29" spans="1:11" x14ac:dyDescent="0.25">
      <c r="A29" s="125" t="s">
        <v>11</v>
      </c>
      <c r="B29" s="121" t="s">
        <v>133</v>
      </c>
      <c r="C29" s="121"/>
      <c r="D29" s="121"/>
      <c r="E29" s="78" t="s">
        <v>120</v>
      </c>
      <c r="F29" s="167">
        <v>6</v>
      </c>
      <c r="G29" s="167"/>
      <c r="H29" s="8" t="s">
        <v>33</v>
      </c>
      <c r="I29" s="25">
        <v>950</v>
      </c>
      <c r="J29" s="130"/>
      <c r="K29" s="25">
        <f>I29*F29</f>
        <v>5700</v>
      </c>
    </row>
    <row r="30" spans="1:11" x14ac:dyDescent="0.25">
      <c r="A30" s="125" t="s">
        <v>12</v>
      </c>
      <c r="B30" s="121" t="s">
        <v>135</v>
      </c>
      <c r="C30" s="121"/>
      <c r="D30" s="121"/>
      <c r="E30" s="78" t="s">
        <v>120</v>
      </c>
      <c r="F30" s="173">
        <v>6</v>
      </c>
      <c r="G30" s="173"/>
      <c r="H30" s="8" t="s">
        <v>33</v>
      </c>
      <c r="I30" s="8">
        <v>1030</v>
      </c>
      <c r="K30" s="8">
        <f>I30*F30</f>
        <v>6180</v>
      </c>
    </row>
    <row r="31" spans="1:11" x14ac:dyDescent="0.25">
      <c r="A31" s="125" t="s">
        <v>13</v>
      </c>
      <c r="B31" s="121" t="s">
        <v>137</v>
      </c>
      <c r="C31" s="121"/>
      <c r="D31" s="121"/>
      <c r="E31" s="78" t="s">
        <v>120</v>
      </c>
      <c r="F31" s="175">
        <v>5</v>
      </c>
      <c r="G31" s="175"/>
      <c r="H31" s="8" t="s">
        <v>33</v>
      </c>
      <c r="I31" s="8">
        <v>1365</v>
      </c>
      <c r="K31" s="8">
        <f>I31*F31</f>
        <v>6825</v>
      </c>
    </row>
    <row r="32" spans="1:11" x14ac:dyDescent="0.25">
      <c r="A32" s="125" t="s">
        <v>14</v>
      </c>
      <c r="B32" s="121" t="s">
        <v>139</v>
      </c>
      <c r="C32" s="121"/>
      <c r="D32" s="121"/>
      <c r="E32" s="78" t="s">
        <v>120</v>
      </c>
      <c r="F32" s="170">
        <v>2</v>
      </c>
      <c r="G32" s="170"/>
      <c r="H32" s="8" t="s">
        <v>33</v>
      </c>
      <c r="I32" s="8">
        <v>1925</v>
      </c>
      <c r="K32" s="8">
        <v>3850</v>
      </c>
    </row>
    <row r="33" spans="1:11" x14ac:dyDescent="0.25">
      <c r="A33" s="125" t="s">
        <v>15</v>
      </c>
      <c r="B33" s="121" t="s">
        <v>141</v>
      </c>
      <c r="C33" s="121"/>
      <c r="D33" s="121"/>
      <c r="E33" s="78" t="s">
        <v>120</v>
      </c>
      <c r="F33" s="175">
        <v>2</v>
      </c>
      <c r="G33" s="175"/>
      <c r="H33" s="8" t="s">
        <v>33</v>
      </c>
      <c r="I33" s="8">
        <v>2530</v>
      </c>
      <c r="K33" s="8">
        <v>5060</v>
      </c>
    </row>
    <row r="34" spans="1:11" x14ac:dyDescent="0.25">
      <c r="A34" s="125" t="s">
        <v>16</v>
      </c>
      <c r="B34" s="121" t="s">
        <v>142</v>
      </c>
      <c r="C34" s="121"/>
      <c r="D34" s="121"/>
      <c r="E34" s="78" t="s">
        <v>120</v>
      </c>
      <c r="F34" s="170">
        <v>2</v>
      </c>
      <c r="G34" s="170"/>
      <c r="H34" s="8" t="s">
        <v>33</v>
      </c>
      <c r="I34" s="8">
        <v>2375</v>
      </c>
      <c r="K34" s="8">
        <v>4750</v>
      </c>
    </row>
    <row r="35" spans="1:11" x14ac:dyDescent="0.25">
      <c r="A35" s="125" t="s">
        <v>204</v>
      </c>
      <c r="B35" s="121" t="s">
        <v>143</v>
      </c>
      <c r="C35" s="121"/>
      <c r="D35" s="121"/>
      <c r="E35" s="78" t="s">
        <v>120</v>
      </c>
      <c r="F35" s="170">
        <v>5</v>
      </c>
      <c r="G35" s="170"/>
      <c r="H35" s="8" t="s">
        <v>33</v>
      </c>
      <c r="I35" s="8">
        <v>1420</v>
      </c>
      <c r="K35" s="8">
        <v>7100</v>
      </c>
    </row>
    <row r="36" spans="1:11" x14ac:dyDescent="0.25">
      <c r="A36" s="125" t="s">
        <v>17</v>
      </c>
      <c r="B36" s="121" t="s">
        <v>144</v>
      </c>
      <c r="C36" s="121"/>
      <c r="D36" s="121"/>
      <c r="E36" s="78" t="s">
        <v>120</v>
      </c>
      <c r="F36" s="170">
        <v>5</v>
      </c>
      <c r="G36" s="170"/>
      <c r="H36" s="8" t="s">
        <v>33</v>
      </c>
      <c r="I36" s="25">
        <v>2490</v>
      </c>
      <c r="J36" s="130"/>
      <c r="K36" s="8">
        <v>12450</v>
      </c>
    </row>
    <row r="37" spans="1:11" x14ac:dyDescent="0.25">
      <c r="A37" s="125" t="s">
        <v>18</v>
      </c>
      <c r="B37" s="121" t="s">
        <v>145</v>
      </c>
      <c r="C37" s="121"/>
      <c r="D37" s="121"/>
      <c r="E37" s="78" t="s">
        <v>120</v>
      </c>
      <c r="F37" s="170">
        <v>2</v>
      </c>
      <c r="G37" s="170"/>
      <c r="H37" s="8" t="s">
        <v>33</v>
      </c>
      <c r="I37" s="8">
        <v>5653</v>
      </c>
      <c r="K37" s="8">
        <f>I37*F37</f>
        <v>11306</v>
      </c>
    </row>
    <row r="38" spans="1:11" x14ac:dyDescent="0.25">
      <c r="A38" s="125" t="s">
        <v>19</v>
      </c>
      <c r="B38" s="121" t="s">
        <v>146</v>
      </c>
      <c r="C38" s="121"/>
      <c r="D38" s="121"/>
      <c r="E38" s="78" t="s">
        <v>120</v>
      </c>
      <c r="F38" s="174">
        <v>2</v>
      </c>
      <c r="G38" s="174"/>
      <c r="H38" s="8" t="s">
        <v>33</v>
      </c>
      <c r="I38" s="8">
        <v>910</v>
      </c>
      <c r="K38" s="8">
        <v>1820</v>
      </c>
    </row>
    <row r="39" spans="1:11" x14ac:dyDescent="0.25">
      <c r="A39" s="125" t="s">
        <v>20</v>
      </c>
      <c r="B39" s="121" t="s">
        <v>147</v>
      </c>
      <c r="C39" s="121"/>
      <c r="D39" s="121"/>
      <c r="E39" s="78" t="s">
        <v>120</v>
      </c>
      <c r="F39" s="174">
        <v>12</v>
      </c>
      <c r="G39" s="174"/>
      <c r="H39" s="8" t="s">
        <v>33</v>
      </c>
      <c r="I39" s="8">
        <v>470</v>
      </c>
      <c r="K39" s="8">
        <v>5640</v>
      </c>
    </row>
    <row r="40" spans="1:11" x14ac:dyDescent="0.25">
      <c r="A40" s="125" t="s">
        <v>21</v>
      </c>
      <c r="B40" s="121" t="s">
        <v>148</v>
      </c>
      <c r="C40" s="121"/>
      <c r="D40" s="121"/>
      <c r="E40" s="78" t="s">
        <v>120</v>
      </c>
      <c r="F40" s="174">
        <v>8</v>
      </c>
      <c r="G40" s="174"/>
      <c r="H40" s="8" t="s">
        <v>33</v>
      </c>
      <c r="I40" s="8">
        <v>1720</v>
      </c>
      <c r="K40" s="8">
        <v>13760</v>
      </c>
    </row>
    <row r="41" spans="1:11" x14ac:dyDescent="0.25">
      <c r="A41" s="125" t="s">
        <v>205</v>
      </c>
      <c r="B41" s="121" t="s">
        <v>149</v>
      </c>
      <c r="C41" s="121"/>
      <c r="D41" s="121"/>
      <c r="E41" s="78" t="s">
        <v>120</v>
      </c>
      <c r="F41" s="174">
        <v>2</v>
      </c>
      <c r="G41" s="174"/>
      <c r="H41" s="8" t="s">
        <v>33</v>
      </c>
      <c r="I41" s="8">
        <v>400</v>
      </c>
      <c r="K41" s="8">
        <v>800</v>
      </c>
    </row>
    <row r="42" spans="1:11" x14ac:dyDescent="0.25">
      <c r="A42" s="125" t="s">
        <v>22</v>
      </c>
      <c r="B42" s="121" t="s">
        <v>150</v>
      </c>
      <c r="C42" s="121"/>
      <c r="D42" s="121"/>
      <c r="E42" s="78" t="s">
        <v>120</v>
      </c>
      <c r="F42" s="174">
        <v>2</v>
      </c>
      <c r="G42" s="174"/>
      <c r="H42" s="8" t="s">
        <v>33</v>
      </c>
      <c r="I42" s="8">
        <v>340</v>
      </c>
      <c r="K42" s="8">
        <v>680</v>
      </c>
    </row>
    <row r="43" spans="1:11" x14ac:dyDescent="0.25">
      <c r="A43" s="125" t="s">
        <v>23</v>
      </c>
      <c r="B43" s="121" t="s">
        <v>151</v>
      </c>
      <c r="C43" s="121"/>
      <c r="D43" s="121"/>
      <c r="E43" s="78" t="s">
        <v>120</v>
      </c>
      <c r="F43" s="174">
        <v>2</v>
      </c>
      <c r="G43" s="174"/>
      <c r="H43" s="8" t="s">
        <v>33</v>
      </c>
      <c r="I43" s="8">
        <v>4339</v>
      </c>
      <c r="K43" s="8">
        <v>8677</v>
      </c>
    </row>
    <row r="44" spans="1:11" x14ac:dyDescent="0.25">
      <c r="A44" s="125" t="s">
        <v>24</v>
      </c>
      <c r="B44" s="121" t="s">
        <v>152</v>
      </c>
      <c r="C44" s="121"/>
      <c r="D44" s="121"/>
      <c r="E44" s="78" t="s">
        <v>120</v>
      </c>
      <c r="F44" s="170">
        <v>16</v>
      </c>
      <c r="G44" s="170"/>
      <c r="H44" s="8" t="s">
        <v>33</v>
      </c>
      <c r="I44" s="8">
        <v>372</v>
      </c>
      <c r="K44" s="8">
        <v>5952</v>
      </c>
    </row>
    <row r="45" spans="1:11" x14ac:dyDescent="0.25">
      <c r="A45" s="125" t="s">
        <v>134</v>
      </c>
      <c r="B45" s="121" t="s">
        <v>153</v>
      </c>
      <c r="C45" s="121"/>
      <c r="D45" s="121"/>
      <c r="E45" s="78" t="s">
        <v>120</v>
      </c>
      <c r="F45" s="170">
        <v>1</v>
      </c>
      <c r="G45" s="170"/>
      <c r="H45" s="8" t="s">
        <v>33</v>
      </c>
      <c r="I45" s="8">
        <v>24900</v>
      </c>
      <c r="K45" s="8">
        <v>24900</v>
      </c>
    </row>
    <row r="46" spans="1:11" x14ac:dyDescent="0.25">
      <c r="A46" s="125" t="s">
        <v>136</v>
      </c>
      <c r="B46" s="121" t="s">
        <v>154</v>
      </c>
      <c r="C46" s="121"/>
      <c r="D46" s="121"/>
      <c r="E46" s="78" t="s">
        <v>120</v>
      </c>
      <c r="F46" s="170">
        <v>1</v>
      </c>
      <c r="G46" s="170"/>
      <c r="H46" s="8" t="s">
        <v>33</v>
      </c>
      <c r="I46" s="8">
        <v>17500</v>
      </c>
      <c r="K46" s="8">
        <v>17500</v>
      </c>
    </row>
    <row r="47" spans="1:11" x14ac:dyDescent="0.25">
      <c r="A47" s="125" t="s">
        <v>138</v>
      </c>
      <c r="B47" s="121" t="s">
        <v>129</v>
      </c>
      <c r="C47" s="121"/>
      <c r="D47" s="121"/>
      <c r="E47" s="78" t="s">
        <v>120</v>
      </c>
      <c r="F47" s="170">
        <v>1</v>
      </c>
      <c r="G47" s="170"/>
      <c r="H47" s="8" t="s">
        <v>33</v>
      </c>
      <c r="I47" s="8">
        <v>3930</v>
      </c>
      <c r="K47" s="8">
        <v>3930</v>
      </c>
    </row>
    <row r="48" spans="1:11" x14ac:dyDescent="0.25">
      <c r="A48" s="125" t="s">
        <v>140</v>
      </c>
      <c r="B48" s="121" t="s">
        <v>155</v>
      </c>
      <c r="C48" s="121"/>
      <c r="D48" s="121"/>
      <c r="E48" s="78" t="s">
        <v>120</v>
      </c>
      <c r="F48" s="170">
        <v>8</v>
      </c>
      <c r="G48" s="170"/>
      <c r="H48" s="8" t="s">
        <v>33</v>
      </c>
      <c r="I48" s="8">
        <v>390</v>
      </c>
      <c r="K48" s="8">
        <f>I48*F48</f>
        <v>3120</v>
      </c>
    </row>
    <row r="49" spans="1:11" x14ac:dyDescent="0.25">
      <c r="A49" s="125"/>
      <c r="B49" s="121"/>
      <c r="C49" s="121"/>
      <c r="D49" s="121"/>
      <c r="E49" s="78"/>
      <c r="F49" s="128"/>
      <c r="G49" s="128"/>
      <c r="H49" s="8"/>
      <c r="I49" s="8"/>
      <c r="K49" s="93">
        <f>SUM(K29:K48)</f>
        <v>150000</v>
      </c>
    </row>
    <row r="50" spans="1:11" x14ac:dyDescent="0.25">
      <c r="A50" s="125"/>
      <c r="B50" s="121"/>
      <c r="C50" s="121"/>
      <c r="D50" s="121"/>
      <c r="E50" s="78"/>
      <c r="F50" s="128"/>
      <c r="G50" s="128"/>
      <c r="H50" s="8"/>
      <c r="I50" s="8"/>
      <c r="K50" s="8"/>
    </row>
    <row r="51" spans="1:11" x14ac:dyDescent="0.25">
      <c r="A51" s="125"/>
      <c r="B51" s="116" t="s">
        <v>216</v>
      </c>
      <c r="C51" s="116"/>
      <c r="D51" s="116"/>
      <c r="E51" s="78" t="s">
        <v>120</v>
      </c>
      <c r="F51" s="128">
        <v>1</v>
      </c>
      <c r="G51" s="128"/>
      <c r="H51" s="8" t="s">
        <v>33</v>
      </c>
      <c r="I51" s="8">
        <v>127000</v>
      </c>
      <c r="K51" s="8">
        <v>127000</v>
      </c>
    </row>
    <row r="52" spans="1:11" x14ac:dyDescent="0.25">
      <c r="A52" s="125"/>
      <c r="B52" s="121"/>
      <c r="C52" s="121"/>
      <c r="D52" s="121"/>
      <c r="E52" s="78"/>
      <c r="F52" s="128"/>
      <c r="G52" s="128"/>
      <c r="H52" s="8"/>
      <c r="I52" s="8"/>
      <c r="K52" s="8"/>
    </row>
    <row r="53" spans="1:11" x14ac:dyDescent="0.25">
      <c r="A53" s="125"/>
      <c r="B53" s="121"/>
      <c r="C53" s="121"/>
      <c r="D53" s="121"/>
      <c r="E53" s="78"/>
      <c r="F53" s="170"/>
      <c r="G53" s="170"/>
      <c r="H53" s="8"/>
      <c r="I53" s="8"/>
      <c r="K53" s="8"/>
    </row>
    <row r="54" spans="1:11" x14ac:dyDescent="0.25">
      <c r="A54" s="125"/>
      <c r="B54" s="121"/>
      <c r="C54" s="121"/>
      <c r="D54" s="121"/>
      <c r="E54" s="78"/>
      <c r="F54" s="170"/>
      <c r="G54" s="170"/>
      <c r="H54" s="8"/>
      <c r="I54" s="8"/>
      <c r="K54" s="8"/>
    </row>
    <row r="55" spans="1:11" x14ac:dyDescent="0.25">
      <c r="A55" s="125"/>
      <c r="B55" s="121"/>
      <c r="C55" s="121"/>
      <c r="D55" s="121"/>
      <c r="E55" s="78"/>
      <c r="F55" s="170"/>
      <c r="G55" s="170"/>
      <c r="H55" s="8"/>
      <c r="I55" s="8"/>
      <c r="K55" s="8"/>
    </row>
    <row r="56" spans="1:11" x14ac:dyDescent="0.25">
      <c r="A56" s="125"/>
      <c r="B56" s="121"/>
      <c r="C56" s="121"/>
      <c r="D56" s="121"/>
      <c r="E56" s="78"/>
      <c r="F56" s="128"/>
      <c r="G56" s="128"/>
      <c r="H56" s="8"/>
      <c r="I56" s="8"/>
      <c r="K56" s="93"/>
    </row>
    <row r="57" spans="1:11" x14ac:dyDescent="0.25">
      <c r="A57" s="125"/>
      <c r="B57" s="121"/>
      <c r="C57" s="121"/>
      <c r="D57" s="121"/>
      <c r="E57" s="78"/>
      <c r="F57" s="128"/>
      <c r="G57" s="128"/>
      <c r="H57" s="8"/>
      <c r="I57" s="8"/>
      <c r="K57" s="8"/>
    </row>
    <row r="59" spans="1:11" x14ac:dyDescent="0.25">
      <c r="C59" s="124" t="s">
        <v>166</v>
      </c>
      <c r="K59" s="93">
        <f>K51+K49+K25+K18</f>
        <v>447000</v>
      </c>
    </row>
    <row r="61" spans="1:11" x14ac:dyDescent="0.25">
      <c r="A61" s="124" t="s">
        <v>217</v>
      </c>
    </row>
  </sheetData>
  <mergeCells count="45">
    <mergeCell ref="B13:D13"/>
    <mergeCell ref="F13:G13"/>
    <mergeCell ref="B1:D1"/>
    <mergeCell ref="A3:H3"/>
    <mergeCell ref="B8:D8"/>
    <mergeCell ref="F8:G8"/>
    <mergeCell ref="B9:D9"/>
    <mergeCell ref="F9:G9"/>
    <mergeCell ref="B10:C10"/>
    <mergeCell ref="F10:G10"/>
    <mergeCell ref="B11:C11"/>
    <mergeCell ref="F11:G11"/>
    <mergeCell ref="F12:G12"/>
    <mergeCell ref="F31:G31"/>
    <mergeCell ref="F14:G14"/>
    <mergeCell ref="B15:D15"/>
    <mergeCell ref="F15:G15"/>
    <mergeCell ref="F16:G16"/>
    <mergeCell ref="F17:G17"/>
    <mergeCell ref="F21:G21"/>
    <mergeCell ref="F22:G22"/>
    <mergeCell ref="F23:G23"/>
    <mergeCell ref="F24:G24"/>
    <mergeCell ref="F29:G29"/>
    <mergeCell ref="F30:G30"/>
    <mergeCell ref="F43:G4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54:G54"/>
    <mergeCell ref="F55:G55"/>
    <mergeCell ref="F44:G44"/>
    <mergeCell ref="F45:G45"/>
    <mergeCell ref="F46:G46"/>
    <mergeCell ref="F47:G47"/>
    <mergeCell ref="F48:G48"/>
    <mergeCell ref="F53:G53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Лист3</vt:lpstr>
      <vt:lpstr>Лист2</vt:lpstr>
      <vt:lpstr>Лист4</vt:lpstr>
      <vt:lpstr>исправл.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2014-10-31T07:29:25Z</cp:lastPrinted>
  <dcterms:created xsi:type="dcterms:W3CDTF">2012-11-07T11:15:12Z</dcterms:created>
  <dcterms:modified xsi:type="dcterms:W3CDTF">2015-01-26T12:15:22Z</dcterms:modified>
</cp:coreProperties>
</file>