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25" windowWidth="15600" windowHeight="10815" activeTab="1"/>
  </bookViews>
  <sheets>
    <sheet name="01.01.15  " sheetId="12" r:id="rId1"/>
    <sheet name="01.12.14.расч." sheetId="14" r:id="rId2"/>
    <sheet name="Лист1" sheetId="15" r:id="rId3"/>
  </sheets>
  <calcPr calcId="145621"/>
</workbook>
</file>

<file path=xl/calcChain.xml><?xml version="1.0" encoding="utf-8"?>
<calcChain xmlns="http://schemas.openxmlformats.org/spreadsheetml/2006/main">
  <c r="G94" i="14" l="1"/>
  <c r="G92" i="14"/>
  <c r="G90" i="14"/>
  <c r="D77" i="14" l="1"/>
  <c r="A77" i="14"/>
  <c r="A25" i="14" l="1"/>
  <c r="BB30" i="15" l="1"/>
  <c r="CK30" i="15" l="1"/>
  <c r="DD30" i="15" s="1"/>
  <c r="D40" i="12"/>
  <c r="F36" i="12"/>
  <c r="E34" i="12"/>
  <c r="E40" i="12" s="1"/>
  <c r="F33" i="12"/>
  <c r="A73" i="14"/>
  <c r="A69" i="14"/>
  <c r="A65" i="14"/>
  <c r="A61" i="14"/>
  <c r="A57" i="14"/>
  <c r="A53" i="14"/>
  <c r="A48" i="14"/>
  <c r="A43" i="14"/>
  <c r="A39" i="14"/>
  <c r="A36" i="14"/>
  <c r="A32" i="14"/>
  <c r="G25" i="14"/>
  <c r="B20" i="14"/>
  <c r="F31" i="12"/>
  <c r="C40" i="12"/>
  <c r="F39" i="12"/>
  <c r="F38" i="12"/>
  <c r="F35" i="12"/>
  <c r="F32" i="12"/>
  <c r="F30" i="12"/>
  <c r="F29" i="12"/>
  <c r="F28" i="12"/>
  <c r="F27" i="12"/>
  <c r="F26" i="12"/>
  <c r="F25" i="12"/>
  <c r="D73" i="14" l="1"/>
  <c r="D65" i="14"/>
  <c r="D57" i="14"/>
  <c r="D48" i="14"/>
  <c r="D69" i="14"/>
  <c r="D61" i="14"/>
  <c r="D53" i="14"/>
  <c r="I57" i="14"/>
  <c r="I73" i="14"/>
  <c r="I48" i="14"/>
  <c r="I65" i="14"/>
  <c r="F34" i="12"/>
  <c r="F40" i="12" s="1"/>
  <c r="I77" i="14"/>
  <c r="D32" i="14"/>
  <c r="I32" i="14" s="1"/>
  <c r="D39" i="14"/>
  <c r="I39" i="14" s="1"/>
  <c r="D36" i="14"/>
  <c r="I36" i="14" s="1"/>
  <c r="D43" i="14"/>
  <c r="I43" i="14" s="1"/>
  <c r="I53" i="14"/>
  <c r="I61" i="14"/>
  <c r="I69" i="14"/>
  <c r="I80" i="14" l="1"/>
  <c r="G88" i="14" l="1"/>
  <c r="B90" i="14" l="1"/>
  <c r="B92" i="14" s="1"/>
  <c r="I88" i="14"/>
</calcChain>
</file>

<file path=xl/sharedStrings.xml><?xml version="1.0" encoding="utf-8"?>
<sst xmlns="http://schemas.openxmlformats.org/spreadsheetml/2006/main" count="222" uniqueCount="143">
  <si>
    <t>руб.</t>
  </si>
  <si>
    <t>с 01.09.2013г.</t>
  </si>
  <si>
    <t>с 01.01.2013г.</t>
  </si>
  <si>
    <t>с 01.02.2013г.</t>
  </si>
  <si>
    <t>РАСЧЁТЫ</t>
  </si>
  <si>
    <t>Главный бухгалтер :                                                       Мерянова Н.С.</t>
  </si>
  <si>
    <t>Расчет по ФОТ по МБУ городского поселения Хорлово " Подростково-молодёжный клуб"Новое  поколение".</t>
  </si>
  <si>
    <t>МУНИЦИПАЛЬНОЕ БЮДЖЕТНОЕ УЧРЕЖДЕНИЕ ГОРОДСКОГО ПОСЕЛЕНИЯ ХОРЛОВО</t>
  </si>
  <si>
    <t>«ПОДРОСТКОВО-МОЛОДЕЖНЫЙ КЛУБ «НОВОЕ ПОКОЛЕНИЕ»</t>
  </si>
  <si>
    <t>Должность (специальность, профессия), разряд, класс (категория) квалификация</t>
  </si>
  <si>
    <t>Количество штатных единиц</t>
  </si>
  <si>
    <t>Тарифная ставка (оклад) и пр.,руб.</t>
  </si>
  <si>
    <t>Надбавки, руб.</t>
  </si>
  <si>
    <t>Директор высшей категории</t>
  </si>
  <si>
    <t>Заместитель директора 1 категории</t>
  </si>
  <si>
    <t>Специалист по работе с молодежью 1 категории</t>
  </si>
  <si>
    <t>Специалист по работе с молодежью 2 категории</t>
  </si>
  <si>
    <t>Заведующий хозяйством</t>
  </si>
  <si>
    <t>Главный бухгалтер</t>
  </si>
  <si>
    <t>Ведущий бухгалтер</t>
  </si>
  <si>
    <t>Главный редактор</t>
  </si>
  <si>
    <t>Оператор электронного набора и верстки</t>
  </si>
  <si>
    <t>Уборщик служебных помещений 2 разряд</t>
  </si>
  <si>
    <t>Рабочий по уборке территории 2 разряд</t>
  </si>
  <si>
    <t>ИТОГО</t>
  </si>
  <si>
    <t xml:space="preserve">   Всего,руб.</t>
  </si>
  <si>
    <t xml:space="preserve">         ДИРЕКТОР</t>
  </si>
  <si>
    <t xml:space="preserve"> МБУ «ПМК «НОВОЕ ПОКОЛЕНИЕ»                                                                                    ПИРОЖНИКОВ В.К.     </t>
  </si>
  <si>
    <t>городского поселения Хорлово                А.М.Покровский                               поколение» _______________________</t>
  </si>
  <si>
    <t>Расчет</t>
  </si>
  <si>
    <t>с 01.05.2013г.</t>
  </si>
  <si>
    <t>с 01.03.2013г.</t>
  </si>
  <si>
    <t>с 01.04.2013г.</t>
  </si>
  <si>
    <t>с 01.06.2013г.</t>
  </si>
  <si>
    <t>с 01.07.2013г.</t>
  </si>
  <si>
    <t>с 01.08.2013г.</t>
  </si>
  <si>
    <t>с 01.10.2013г.</t>
  </si>
  <si>
    <t>с 01.11.2013г.</t>
  </si>
  <si>
    <t>Расчет стимулирующих выплат:</t>
  </si>
  <si>
    <t>Проект</t>
  </si>
  <si>
    <t>с 01.12.2013г.</t>
  </si>
  <si>
    <t xml:space="preserve">руб </t>
  </si>
  <si>
    <t>х</t>
  </si>
  <si>
    <t>=</t>
  </si>
  <si>
    <t xml:space="preserve">Итого за января по штатному расписанию + стимулирующие выплаты составил </t>
  </si>
  <si>
    <t xml:space="preserve">Итого за февраль по штатному расписанию + стимулирующие выплаты составил </t>
  </si>
  <si>
    <t xml:space="preserve">Итого за март по штатному расписанию + стимулирующие выплаты составил </t>
  </si>
  <si>
    <t xml:space="preserve">Итого за апрель по штатному расписанию + стимулирующие выплаты составил </t>
  </si>
  <si>
    <t>Итого за май по штатному расписанию + стимулирующие выплаты составил .</t>
  </si>
  <si>
    <t xml:space="preserve">Итого за июнь  по штатному расписанию + стимулирующие выплаты составил </t>
  </si>
  <si>
    <t>Итого за июль  по штатному расписанию + стимулирующие выплаты составил</t>
  </si>
  <si>
    <t xml:space="preserve">Итого за август  по штатному расписанию + стимулирующие выплаты составил </t>
  </si>
  <si>
    <t xml:space="preserve">Итого за сентябрь по штатному расписанию + стимулирующие выплаты составил </t>
  </si>
  <si>
    <t xml:space="preserve">Итого за октябрь по штатному расписанию + стимулирующие выплаты составил </t>
  </si>
  <si>
    <t xml:space="preserve">Итого за декабрь по штатному расписанию + стимулирующие выплаты составил </t>
  </si>
  <si>
    <t xml:space="preserve">Итого за ноябрь по штатному расписанию + стимулирующие выплаты составил </t>
  </si>
  <si>
    <t>%</t>
  </si>
  <si>
    <t>Ст .211</t>
  </si>
  <si>
    <t>Ст.213</t>
  </si>
  <si>
    <t>Итого:</t>
  </si>
  <si>
    <t>+</t>
  </si>
  <si>
    <t xml:space="preserve">Запланировано бюджетных средств </t>
  </si>
  <si>
    <t>СОГЛАСОВАНО                                                                                      УТВЕРЖДЕНО</t>
  </si>
  <si>
    <t xml:space="preserve">Глава                                                                                                                          приказом директора МБУ «ПМК «Новое                    </t>
  </si>
  <si>
    <t xml:space="preserve">Инструктор-методист </t>
  </si>
  <si>
    <t>Ведущий инженер</t>
  </si>
  <si>
    <t>наименование организации</t>
  </si>
  <si>
    <t>Структурное подразделение</t>
  </si>
  <si>
    <t>наименование</t>
  </si>
  <si>
    <t xml:space="preserve"> ШТАТНОЕ РАСПИСАНИЕ</t>
  </si>
  <si>
    <t>на период</t>
  </si>
  <si>
    <t>код</t>
  </si>
  <si>
    <t>Должность (специальность,</t>
  </si>
  <si>
    <t>профессия), разряд, класс</t>
  </si>
  <si>
    <t>(категория) квалификации</t>
  </si>
  <si>
    <t>должность</t>
  </si>
  <si>
    <t>с «</t>
  </si>
  <si>
    <t>1</t>
  </si>
  <si>
    <t>»</t>
  </si>
  <si>
    <t>Количество</t>
  </si>
  <si>
    <t>штатных</t>
  </si>
  <si>
    <t>единиц</t>
  </si>
  <si>
    <t>Номер документа</t>
  </si>
  <si>
    <t>20</t>
  </si>
  <si>
    <t>14</t>
  </si>
  <si>
    <t>личная подпись</t>
  </si>
  <si>
    <t xml:space="preserve"> </t>
  </si>
  <si>
    <t>личная подпись                                                                         расшифровка подписи</t>
  </si>
  <si>
    <t>г.</t>
  </si>
  <si>
    <t>Тарифная ставка</t>
  </si>
  <si>
    <t>(оклад) и пр.,</t>
  </si>
  <si>
    <t>Тарифный</t>
  </si>
  <si>
    <t>оклад</t>
  </si>
  <si>
    <t>Дата составления</t>
  </si>
  <si>
    <t>расшифровка подписи</t>
  </si>
  <si>
    <t>за село</t>
  </si>
  <si>
    <t>УТВЕРЖДЕНО</t>
  </si>
  <si>
    <t>Приказом организации от</t>
  </si>
  <si>
    <t>Штат в количестве</t>
  </si>
  <si>
    <t>За стаж</t>
  </si>
  <si>
    <t>Доплата</t>
  </si>
  <si>
    <t>за ночное</t>
  </si>
  <si>
    <t>время</t>
  </si>
  <si>
    <t>до 12000</t>
  </si>
  <si>
    <t>рублей</t>
  </si>
  <si>
    <t>Всего, руб.</t>
  </si>
  <si>
    <t>((гр. 5 + гр. 6 + гр. 7 +</t>
  </si>
  <si>
    <t>«</t>
  </si>
  <si>
    <t>Форма по ОКУД</t>
  </si>
  <si>
    <t>по ОКПО</t>
  </si>
  <si>
    <t>Код</t>
  </si>
  <si>
    <t>0301017</t>
  </si>
  <si>
    <t>Примечание</t>
  </si>
  <si>
    <t>г. №</t>
  </si>
  <si>
    <t>Унифицированная форма № Т-3</t>
  </si>
  <si>
    <t>Утверждена постановлением Госкомстата РФ</t>
  </si>
  <si>
    <t>от 5 января 2004 г. № 1</t>
  </si>
  <si>
    <r>
      <t xml:space="preserve">гр. 8) </t>
    </r>
    <r>
      <rPr>
        <b/>
        <sz val="8"/>
        <rFont val="Arial Cyr"/>
        <charset val="204"/>
      </rPr>
      <t>×</t>
    </r>
    <r>
      <rPr>
        <b/>
        <sz val="8"/>
        <rFont val="Times New Roman"/>
        <family val="1"/>
        <charset val="204"/>
      </rPr>
      <t xml:space="preserve"> гр. 4)</t>
    </r>
  </si>
  <si>
    <t xml:space="preserve">Муниципальное бюджетное учреждение"Подростково молодежный клуб "Новое поколение" </t>
  </si>
  <si>
    <t>01</t>
  </si>
  <si>
    <t>01.12.2014г.</t>
  </si>
  <si>
    <t>декабря</t>
  </si>
  <si>
    <t>Доплаты до 12000 руб.</t>
  </si>
  <si>
    <t>Штатное расписание на 01.01.2015г</t>
  </si>
  <si>
    <t xml:space="preserve"> с 01.01.2015 года. </t>
  </si>
  <si>
    <t>с 01.01.2015г.</t>
  </si>
  <si>
    <t xml:space="preserve"> по 31.01.2015г.</t>
  </si>
  <si>
    <t>с 01.02.2015г. по 28.02.2015г.</t>
  </si>
  <si>
    <t>с 01.03.2015г. по 31.03.2015г.</t>
  </si>
  <si>
    <t>с 01.04.2015г. по 30.04.2015г.</t>
  </si>
  <si>
    <t>с 01.06.2015г. по 30.06.2015г.</t>
  </si>
  <si>
    <t>01.07.2015г. по  30.07.2015г.</t>
  </si>
  <si>
    <t>01.08.2015г. по  31.08.2015г.</t>
  </si>
  <si>
    <t>с 01.10.2015г. по 31.10.2015г.</t>
  </si>
  <si>
    <t>с 01.11.2015г. по 30.11.2015г.</t>
  </si>
  <si>
    <t>с 01.12.2015г. по 31.12.2015г.</t>
  </si>
  <si>
    <t>01.09.2015г.  по 30.09.2015г.</t>
  </si>
  <si>
    <t xml:space="preserve">с 01.01.2015 г.- 31.12.2015 г. пособие до 3-х лет </t>
  </si>
  <si>
    <t>50,00х12 мес.= 600,00 руб.</t>
  </si>
  <si>
    <t>Ст.212</t>
  </si>
  <si>
    <t>т.р.</t>
  </si>
  <si>
    <t>По штатному расписанию на 2015г.  01.01.2014г.</t>
  </si>
  <si>
    <t>с 01.05.2015г. по 31.05.2015г.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</si>
</sst>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2" fontId="0" fillId="0" borderId="0" xfId="0" applyNumberFormat="1"/>
    <xf numFmtId="0" fontId="0" fillId="0" borderId="0" xfId="0" applyFont="1"/>
    <xf numFmtId="0" fontId="1" fillId="0" borderId="0" xfId="0" applyFont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/>
    <xf numFmtId="2" fontId="0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horizontal="left"/>
    </xf>
    <xf numFmtId="0" fontId="5" fillId="0" borderId="0" xfId="0" applyFont="1"/>
    <xf numFmtId="0" fontId="0" fillId="0" borderId="1" xfId="0" applyBorder="1" applyAlignment="1"/>
    <xf numFmtId="2" fontId="0" fillId="0" borderId="1" xfId="0" applyNumberFormat="1" applyBorder="1" applyAlignment="1"/>
    <xf numFmtId="0" fontId="0" fillId="0" borderId="1" xfId="0" applyNumberFormat="1" applyBorder="1" applyAlignment="1"/>
    <xf numFmtId="2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/>
    <xf numFmtId="0" fontId="5" fillId="0" borderId="0" xfId="0" applyFont="1" applyAlignment="1"/>
    <xf numFmtId="49" fontId="0" fillId="0" borderId="0" xfId="0" applyNumberFormat="1"/>
    <xf numFmtId="0" fontId="0" fillId="0" borderId="0" xfId="0" applyNumberFormat="1" applyBorder="1" applyAlignment="1"/>
    <xf numFmtId="0" fontId="0" fillId="0" borderId="0" xfId="0" applyBorder="1" applyAlignment="1">
      <alignment horizontal="left" vertical="top" wrapText="1"/>
    </xf>
    <xf numFmtId="49" fontId="0" fillId="0" borderId="1" xfId="0" applyNumberFormat="1" applyBorder="1" applyAlignment="1"/>
    <xf numFmtId="49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0" xfId="0" applyNumberFormat="1" applyBorder="1"/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/>
    <xf numFmtId="0" fontId="0" fillId="0" borderId="3" xfId="0" applyFont="1" applyBorder="1" applyAlignment="1"/>
    <xf numFmtId="0" fontId="0" fillId="0" borderId="5" xfId="0" applyFont="1" applyBorder="1" applyAlignment="1"/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vertical="center"/>
    </xf>
    <xf numFmtId="0" fontId="12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/>
    <xf numFmtId="2" fontId="8" fillId="2" borderId="3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2" fontId="5" fillId="0" borderId="0" xfId="0" applyNumberFormat="1" applyFont="1"/>
    <xf numFmtId="0" fontId="3" fillId="0" borderId="0" xfId="0" applyFont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2" fontId="0" fillId="0" borderId="0" xfId="0" applyNumberForma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 vertical="top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2" xfId="0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top"/>
    </xf>
    <xf numFmtId="0" fontId="11" fillId="0" borderId="0" xfId="0" applyNumberFormat="1" applyFont="1" applyAlignment="1">
      <alignment horizontal="right" wrapText="1"/>
    </xf>
    <xf numFmtId="0" fontId="6" fillId="0" borderId="1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2"/>
  <sheetViews>
    <sheetView topLeftCell="A7" workbookViewId="0">
      <selection activeCell="F36" sqref="F36"/>
    </sheetView>
  </sheetViews>
  <sheetFormatPr defaultRowHeight="12" x14ac:dyDescent="0.2"/>
  <cols>
    <col min="1" max="1" width="1.28515625" style="40" customWidth="1"/>
    <col min="2" max="2" width="29" style="40" customWidth="1"/>
    <col min="3" max="3" width="12.5703125" style="40" customWidth="1"/>
    <col min="4" max="4" width="9.28515625" style="40" customWidth="1"/>
    <col min="5" max="5" width="13" style="40" customWidth="1"/>
    <col min="6" max="6" width="12.5703125" style="40" customWidth="1"/>
    <col min="7" max="16384" width="9.140625" style="40"/>
  </cols>
  <sheetData>
    <row r="4" spans="2:8" ht="12.75" x14ac:dyDescent="0.2">
      <c r="B4" s="3" t="s">
        <v>62</v>
      </c>
      <c r="C4" s="10"/>
      <c r="D4" s="10"/>
      <c r="E4" s="10"/>
      <c r="F4" s="10"/>
      <c r="G4" s="10"/>
      <c r="H4" s="10"/>
    </row>
    <row r="5" spans="2:8" x14ac:dyDescent="0.2">
      <c r="B5" s="105" t="s">
        <v>63</v>
      </c>
      <c r="C5" s="105"/>
      <c r="D5" s="105"/>
      <c r="E5" s="105"/>
      <c r="F5" s="105"/>
      <c r="G5" s="105"/>
      <c r="H5" s="105"/>
    </row>
    <row r="6" spans="2:8" x14ac:dyDescent="0.2">
      <c r="B6" s="10" t="s">
        <v>28</v>
      </c>
      <c r="C6" s="10"/>
      <c r="D6" s="10"/>
      <c r="E6" s="10"/>
      <c r="F6" s="10"/>
      <c r="G6" s="10"/>
      <c r="H6" s="10"/>
    </row>
    <row r="10" spans="2:8" x14ac:dyDescent="0.2">
      <c r="B10" s="40" t="s">
        <v>39</v>
      </c>
    </row>
    <row r="12" spans="2:8" x14ac:dyDescent="0.2">
      <c r="B12" s="40" t="s">
        <v>7</v>
      </c>
    </row>
    <row r="13" spans="2:8" x14ac:dyDescent="0.2">
      <c r="B13" s="40" t="s">
        <v>8</v>
      </c>
    </row>
    <row r="17" spans="2:6" x14ac:dyDescent="0.2">
      <c r="B17" s="40" t="s">
        <v>123</v>
      </c>
    </row>
    <row r="21" spans="2:6" ht="27.75" customHeight="1" x14ac:dyDescent="0.2">
      <c r="B21" s="106" t="s">
        <v>9</v>
      </c>
      <c r="C21" s="108" t="s">
        <v>10</v>
      </c>
      <c r="D21" s="106" t="s">
        <v>11</v>
      </c>
      <c r="E21" s="50" t="s">
        <v>12</v>
      </c>
      <c r="F21" s="112" t="s">
        <v>25</v>
      </c>
    </row>
    <row r="22" spans="2:6" ht="27.75" customHeight="1" x14ac:dyDescent="0.2">
      <c r="B22" s="107"/>
      <c r="C22" s="109"/>
      <c r="D22" s="107"/>
      <c r="E22" s="115" t="s">
        <v>122</v>
      </c>
      <c r="F22" s="113"/>
    </row>
    <row r="23" spans="2:6" ht="6.75" customHeight="1" x14ac:dyDescent="0.2">
      <c r="B23" s="51"/>
      <c r="C23" s="110"/>
      <c r="D23" s="111"/>
      <c r="E23" s="116"/>
      <c r="F23" s="114"/>
    </row>
    <row r="24" spans="2:6" x14ac:dyDescent="0.2">
      <c r="B24" s="6">
        <v>1</v>
      </c>
      <c r="C24" s="6">
        <v>2</v>
      </c>
      <c r="D24" s="6">
        <v>3</v>
      </c>
      <c r="E24" s="6">
        <v>4</v>
      </c>
      <c r="F24" s="6">
        <v>5</v>
      </c>
    </row>
    <row r="25" spans="2:6" x14ac:dyDescent="0.2">
      <c r="B25" s="7" t="s">
        <v>13</v>
      </c>
      <c r="C25" s="11">
        <v>1</v>
      </c>
      <c r="D25" s="11">
        <v>26267</v>
      </c>
      <c r="E25" s="12"/>
      <c r="F25" s="11">
        <f>D25</f>
        <v>26267</v>
      </c>
    </row>
    <row r="26" spans="2:6" x14ac:dyDescent="0.2">
      <c r="B26" s="7" t="s">
        <v>14</v>
      </c>
      <c r="C26" s="11">
        <v>1</v>
      </c>
      <c r="D26" s="11">
        <v>22616</v>
      </c>
      <c r="E26" s="12"/>
      <c r="F26" s="11">
        <f>D26</f>
        <v>22616</v>
      </c>
    </row>
    <row r="27" spans="2:6" ht="22.5" x14ac:dyDescent="0.2">
      <c r="B27" s="7" t="s">
        <v>15</v>
      </c>
      <c r="C27" s="11">
        <v>0.5</v>
      </c>
      <c r="D27" s="11">
        <v>22130</v>
      </c>
      <c r="E27" s="12"/>
      <c r="F27" s="11">
        <f>D27/2</f>
        <v>11065</v>
      </c>
    </row>
    <row r="28" spans="2:6" ht="22.5" x14ac:dyDescent="0.2">
      <c r="B28" s="7" t="s">
        <v>16</v>
      </c>
      <c r="C28" s="11">
        <v>1</v>
      </c>
      <c r="D28" s="11">
        <v>20784</v>
      </c>
      <c r="E28" s="12"/>
      <c r="F28" s="11">
        <f t="shared" ref="F28:F32" si="0">D28</f>
        <v>20784</v>
      </c>
    </row>
    <row r="29" spans="2:6" ht="22.5" x14ac:dyDescent="0.2">
      <c r="B29" s="7" t="s">
        <v>16</v>
      </c>
      <c r="C29" s="11">
        <v>1</v>
      </c>
      <c r="D29" s="11">
        <v>20784</v>
      </c>
      <c r="E29" s="12"/>
      <c r="F29" s="11">
        <f t="shared" si="0"/>
        <v>20784</v>
      </c>
    </row>
    <row r="30" spans="2:6" ht="22.5" x14ac:dyDescent="0.2">
      <c r="B30" s="7" t="s">
        <v>16</v>
      </c>
      <c r="C30" s="11">
        <v>1</v>
      </c>
      <c r="D30" s="11">
        <v>20784</v>
      </c>
      <c r="E30" s="12"/>
      <c r="F30" s="11">
        <f t="shared" si="0"/>
        <v>20784</v>
      </c>
    </row>
    <row r="31" spans="2:6" x14ac:dyDescent="0.2">
      <c r="B31" s="7" t="s">
        <v>64</v>
      </c>
      <c r="C31" s="11">
        <v>1</v>
      </c>
      <c r="D31" s="11">
        <v>20784</v>
      </c>
      <c r="E31" s="12"/>
      <c r="F31" s="11">
        <f t="shared" si="0"/>
        <v>20784</v>
      </c>
    </row>
    <row r="32" spans="2:6" x14ac:dyDescent="0.2">
      <c r="B32" s="7" t="s">
        <v>17</v>
      </c>
      <c r="C32" s="11">
        <v>1</v>
      </c>
      <c r="D32" s="11">
        <v>11202</v>
      </c>
      <c r="E32" s="12"/>
      <c r="F32" s="11">
        <f t="shared" si="0"/>
        <v>11202</v>
      </c>
    </row>
    <row r="33" spans="2:6" x14ac:dyDescent="0.2">
      <c r="B33" s="7" t="s">
        <v>18</v>
      </c>
      <c r="C33" s="11">
        <v>1</v>
      </c>
      <c r="D33" s="11">
        <v>22616</v>
      </c>
      <c r="E33" s="11">
        <v>11308</v>
      </c>
      <c r="F33" s="11">
        <f>D33+E33</f>
        <v>33924</v>
      </c>
    </row>
    <row r="34" spans="2:6" x14ac:dyDescent="0.2">
      <c r="B34" s="7" t="s">
        <v>19</v>
      </c>
      <c r="C34" s="11">
        <v>1</v>
      </c>
      <c r="D34" s="11">
        <v>17643</v>
      </c>
      <c r="E34" s="11">
        <f>D34/2</f>
        <v>8821.5</v>
      </c>
      <c r="F34" s="11">
        <f>D34+E34</f>
        <v>26464.5</v>
      </c>
    </row>
    <row r="35" spans="2:6" x14ac:dyDescent="0.2">
      <c r="B35" s="7" t="s">
        <v>20</v>
      </c>
      <c r="C35" s="11">
        <v>0.5</v>
      </c>
      <c r="D35" s="11">
        <v>19472</v>
      </c>
      <c r="E35" s="11"/>
      <c r="F35" s="11">
        <f>D35/2</f>
        <v>9736</v>
      </c>
    </row>
    <row r="36" spans="2:6" x14ac:dyDescent="0.2">
      <c r="B36" s="7" t="s">
        <v>65</v>
      </c>
      <c r="C36" s="11">
        <v>1</v>
      </c>
      <c r="D36" s="11">
        <v>17643</v>
      </c>
      <c r="E36" s="11">
        <v>5292.9</v>
      </c>
      <c r="F36" s="11">
        <f>D36+E36</f>
        <v>22935.9</v>
      </c>
    </row>
    <row r="37" spans="2:6" ht="22.5" x14ac:dyDescent="0.2">
      <c r="B37" s="8" t="s">
        <v>21</v>
      </c>
      <c r="C37" s="11">
        <v>1</v>
      </c>
      <c r="D37" s="11">
        <v>15578</v>
      </c>
      <c r="E37" s="12"/>
      <c r="F37" s="11">
        <v>15578</v>
      </c>
    </row>
    <row r="38" spans="2:6" ht="22.5" x14ac:dyDescent="0.2">
      <c r="B38" s="7" t="s">
        <v>22</v>
      </c>
      <c r="C38" s="11">
        <v>0.25</v>
      </c>
      <c r="D38" s="11">
        <v>8022</v>
      </c>
      <c r="E38" s="12"/>
      <c r="F38" s="11">
        <f>D38/4</f>
        <v>2005.5</v>
      </c>
    </row>
    <row r="39" spans="2:6" ht="24" x14ac:dyDescent="0.2">
      <c r="B39" s="9" t="s">
        <v>23</v>
      </c>
      <c r="C39" s="11">
        <v>0.5</v>
      </c>
      <c r="D39" s="11">
        <v>8022</v>
      </c>
      <c r="E39" s="12"/>
      <c r="F39" s="11">
        <f>D39/2</f>
        <v>4011</v>
      </c>
    </row>
    <row r="40" spans="2:6" x14ac:dyDescent="0.2">
      <c r="B40" s="5" t="s">
        <v>24</v>
      </c>
      <c r="C40" s="11">
        <f>SUM(C25:C39)</f>
        <v>12.75</v>
      </c>
      <c r="D40" s="11">
        <f>D39+D38+D37+D36+D35+D34+D33+D32+D31+D30+D29+D28+D27+D26+D25</f>
        <v>274347</v>
      </c>
      <c r="E40" s="11">
        <f>E33+E34+E36</f>
        <v>25422.400000000001</v>
      </c>
      <c r="F40" s="11">
        <f>SUM(F25:F39)</f>
        <v>268940.90000000002</v>
      </c>
    </row>
    <row r="51" spans="2:2" x14ac:dyDescent="0.2">
      <c r="B51" s="40" t="s">
        <v>26</v>
      </c>
    </row>
    <row r="52" spans="2:2" x14ac:dyDescent="0.2">
      <c r="B52" s="40" t="s">
        <v>27</v>
      </c>
    </row>
  </sheetData>
  <mergeCells count="6">
    <mergeCell ref="B5:H5"/>
    <mergeCell ref="B21:B22"/>
    <mergeCell ref="C21:C23"/>
    <mergeCell ref="D21:D23"/>
    <mergeCell ref="F21:F23"/>
    <mergeCell ref="E22:E2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1"/>
  <sheetViews>
    <sheetView tabSelected="1" topLeftCell="A76" workbookViewId="0">
      <selection activeCell="C50" sqref="C50"/>
    </sheetView>
  </sheetViews>
  <sheetFormatPr defaultRowHeight="12" x14ac:dyDescent="0.2"/>
  <cols>
    <col min="1" max="1" width="11.5703125" style="40" customWidth="1"/>
    <col min="2" max="2" width="3.5703125" style="40" customWidth="1"/>
    <col min="3" max="3" width="8.5703125" style="40" customWidth="1"/>
    <col min="4" max="4" width="5.85546875" style="40" customWidth="1"/>
    <col min="5" max="6" width="2.7109375" style="40" customWidth="1"/>
    <col min="7" max="7" width="10.7109375" style="40" customWidth="1"/>
    <col min="8" max="8" width="3.5703125" style="40" customWidth="1"/>
    <col min="9" max="9" width="11.42578125" style="40" customWidth="1"/>
    <col min="10" max="10" width="12" style="40" customWidth="1"/>
    <col min="11" max="11" width="2.7109375" style="40" customWidth="1"/>
    <col min="12" max="12" width="10.28515625" style="40" customWidth="1"/>
    <col min="13" max="13" width="6.140625" style="40" customWidth="1"/>
    <col min="14" max="14" width="10.42578125" style="40" bestFit="1" customWidth="1"/>
    <col min="15" max="15" width="4.5703125" style="40" customWidth="1"/>
    <col min="16" max="16" width="3.5703125" style="40" customWidth="1"/>
    <col min="17" max="17" width="7.85546875" style="40" customWidth="1"/>
    <col min="18" max="16384" width="9.140625" style="40"/>
  </cols>
  <sheetData>
    <row r="2" spans="1:18" ht="18" x14ac:dyDescent="0.25">
      <c r="A2" s="118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4" spans="1:18" ht="12.75" x14ac:dyDescent="0.2">
      <c r="A4" s="120" t="s">
        <v>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6" spans="1:18" x14ac:dyDescent="0.2">
      <c r="A6" s="119" t="s">
        <v>141</v>
      </c>
      <c r="B6" s="119"/>
      <c r="C6" s="119"/>
      <c r="D6" s="119"/>
      <c r="E6" s="119"/>
      <c r="F6" s="119"/>
      <c r="G6" s="119"/>
      <c r="H6" s="119"/>
      <c r="I6" s="119"/>
    </row>
    <row r="7" spans="1:18" x14ac:dyDescent="0.2">
      <c r="B7" s="119"/>
      <c r="C7" s="119"/>
      <c r="D7" s="119"/>
      <c r="E7" s="119"/>
      <c r="F7" s="119"/>
      <c r="G7" s="119"/>
    </row>
    <row r="8" spans="1:18" x14ac:dyDescent="0.2">
      <c r="A8" s="40" t="s">
        <v>2</v>
      </c>
      <c r="B8" s="117">
        <v>268940.90000000002</v>
      </c>
      <c r="C8" s="117"/>
      <c r="D8" s="117"/>
      <c r="E8" s="117"/>
      <c r="F8" s="117"/>
      <c r="G8" s="40" t="s">
        <v>0</v>
      </c>
    </row>
    <row r="9" spans="1:18" x14ac:dyDescent="0.2">
      <c r="A9" s="40" t="s">
        <v>3</v>
      </c>
      <c r="B9" s="117">
        <v>268940.90000000002</v>
      </c>
      <c r="C9" s="117"/>
      <c r="D9" s="117"/>
      <c r="E9" s="117"/>
      <c r="F9" s="117"/>
      <c r="G9" s="40" t="s">
        <v>0</v>
      </c>
    </row>
    <row r="10" spans="1:18" x14ac:dyDescent="0.2">
      <c r="A10" s="40" t="s">
        <v>31</v>
      </c>
      <c r="B10" s="117">
        <v>268940.90000000002</v>
      </c>
      <c r="C10" s="117"/>
      <c r="D10" s="117"/>
      <c r="E10" s="117"/>
      <c r="F10" s="117"/>
      <c r="G10" s="40" t="s">
        <v>0</v>
      </c>
    </row>
    <row r="11" spans="1:18" x14ac:dyDescent="0.2">
      <c r="A11" s="40" t="s">
        <v>32</v>
      </c>
      <c r="B11" s="117">
        <v>268940.90000000002</v>
      </c>
      <c r="C11" s="117"/>
      <c r="D11" s="117"/>
      <c r="E11" s="117"/>
      <c r="F11" s="117"/>
      <c r="G11" s="40" t="s">
        <v>0</v>
      </c>
    </row>
    <row r="12" spans="1:18" x14ac:dyDescent="0.2">
      <c r="A12" s="40" t="s">
        <v>30</v>
      </c>
      <c r="B12" s="117">
        <v>268940.90000000002</v>
      </c>
      <c r="C12" s="117"/>
      <c r="D12" s="117"/>
      <c r="E12" s="117"/>
      <c r="F12" s="117"/>
      <c r="G12" s="40" t="s">
        <v>0</v>
      </c>
    </row>
    <row r="13" spans="1:18" x14ac:dyDescent="0.2">
      <c r="A13" s="40" t="s">
        <v>33</v>
      </c>
      <c r="B13" s="117">
        <v>268940.90000000002</v>
      </c>
      <c r="C13" s="117"/>
      <c r="D13" s="117"/>
      <c r="E13" s="117"/>
      <c r="F13" s="117"/>
      <c r="G13" s="40" t="s">
        <v>0</v>
      </c>
    </row>
    <row r="14" spans="1:18" x14ac:dyDescent="0.2">
      <c r="A14" s="40" t="s">
        <v>34</v>
      </c>
      <c r="B14" s="117">
        <v>268940.90000000002</v>
      </c>
      <c r="C14" s="117"/>
      <c r="D14" s="117"/>
      <c r="E14" s="117"/>
      <c r="F14" s="117"/>
      <c r="G14" s="40" t="s">
        <v>0</v>
      </c>
    </row>
    <row r="15" spans="1:18" x14ac:dyDescent="0.2">
      <c r="A15" s="40" t="s">
        <v>35</v>
      </c>
      <c r="B15" s="117">
        <v>268940.90000000002</v>
      </c>
      <c r="C15" s="117"/>
      <c r="D15" s="117"/>
      <c r="E15" s="117"/>
      <c r="F15" s="117"/>
      <c r="G15" s="40" t="s">
        <v>0</v>
      </c>
    </row>
    <row r="16" spans="1:18" x14ac:dyDescent="0.2">
      <c r="A16" s="40" t="s">
        <v>1</v>
      </c>
      <c r="B16" s="117">
        <v>268940.90000000002</v>
      </c>
      <c r="C16" s="117"/>
      <c r="D16" s="117"/>
      <c r="E16" s="117"/>
      <c r="F16" s="117"/>
      <c r="G16" s="40" t="s">
        <v>0</v>
      </c>
    </row>
    <row r="17" spans="1:16" x14ac:dyDescent="0.2">
      <c r="A17" s="40" t="s">
        <v>36</v>
      </c>
      <c r="B17" s="117">
        <v>268940.90000000002</v>
      </c>
      <c r="C17" s="117"/>
      <c r="D17" s="117"/>
      <c r="E17" s="117"/>
      <c r="F17" s="117"/>
      <c r="G17" s="40" t="s">
        <v>0</v>
      </c>
    </row>
    <row r="18" spans="1:16" x14ac:dyDescent="0.2">
      <c r="A18" s="40" t="s">
        <v>37</v>
      </c>
      <c r="B18" s="117">
        <v>268940.90000000002</v>
      </c>
      <c r="C18" s="117"/>
      <c r="D18" s="117"/>
      <c r="E18" s="117"/>
      <c r="F18" s="117"/>
      <c r="G18" s="40" t="s">
        <v>0</v>
      </c>
    </row>
    <row r="19" spans="1:16" x14ac:dyDescent="0.2">
      <c r="A19" s="40" t="s">
        <v>40</v>
      </c>
      <c r="B19" s="117">
        <v>268940.90000000002</v>
      </c>
      <c r="C19" s="117"/>
      <c r="D19" s="117"/>
      <c r="E19" s="117"/>
      <c r="F19" s="117"/>
      <c r="G19" s="40" t="s">
        <v>0</v>
      </c>
    </row>
    <row r="20" spans="1:16" x14ac:dyDescent="0.2">
      <c r="B20" s="123">
        <f>SUM(B8:B19)</f>
        <v>3227290.7999999993</v>
      </c>
      <c r="C20" s="124"/>
      <c r="D20" s="124"/>
      <c r="E20" s="124"/>
      <c r="F20" s="124"/>
      <c r="G20" s="16"/>
    </row>
    <row r="21" spans="1:16" x14ac:dyDescent="0.2">
      <c r="A21" s="40" t="s">
        <v>4</v>
      </c>
    </row>
    <row r="23" spans="1:16" x14ac:dyDescent="0.2">
      <c r="A23" s="18" t="s">
        <v>124</v>
      </c>
    </row>
    <row r="25" spans="1:16" x14ac:dyDescent="0.2">
      <c r="A25" s="1">
        <f>B8</f>
        <v>268940.90000000002</v>
      </c>
      <c r="B25" s="31" t="s">
        <v>42</v>
      </c>
      <c r="C25" s="125">
        <v>15</v>
      </c>
      <c r="D25" s="125"/>
      <c r="E25" s="26" t="s">
        <v>56</v>
      </c>
      <c r="F25" s="27" t="s">
        <v>43</v>
      </c>
      <c r="G25" s="126">
        <f>A25*C25/100</f>
        <v>40341.135000000002</v>
      </c>
      <c r="H25" s="126"/>
      <c r="I25" s="1" t="s">
        <v>0</v>
      </c>
      <c r="J25" s="122"/>
      <c r="K25" s="122"/>
      <c r="L25" s="122"/>
      <c r="M25" s="122"/>
      <c r="N25" s="1"/>
      <c r="O25" s="1"/>
      <c r="P25" s="1"/>
    </row>
    <row r="26" spans="1:16" x14ac:dyDescent="0.2">
      <c r="A26" s="1"/>
      <c r="B26" s="1"/>
      <c r="C26" s="42"/>
      <c r="D26" s="1"/>
      <c r="E26" s="1"/>
      <c r="F26" s="1"/>
      <c r="G26" s="32"/>
      <c r="H26" s="32"/>
      <c r="I26" s="1"/>
      <c r="J26" s="1"/>
      <c r="K26" s="1"/>
      <c r="L26" s="1"/>
      <c r="M26" s="1"/>
      <c r="N26" s="1"/>
      <c r="O26" s="1"/>
      <c r="P26" s="1"/>
    </row>
    <row r="27" spans="1:16" x14ac:dyDescent="0.2">
      <c r="A27" s="1"/>
      <c r="B27" s="1"/>
      <c r="C27" s="1"/>
      <c r="D27" s="1"/>
      <c r="E27" s="1"/>
      <c r="F27" s="1"/>
      <c r="G27" s="1"/>
      <c r="H27" s="1"/>
      <c r="I27" s="1"/>
      <c r="J27" s="122"/>
      <c r="K27" s="122"/>
      <c r="L27" s="122"/>
      <c r="M27" s="122"/>
      <c r="N27" s="1"/>
      <c r="O27" s="1"/>
      <c r="P27" s="1"/>
    </row>
    <row r="28" spans="1: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27" t="s">
        <v>38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"/>
      <c r="N29" s="1"/>
      <c r="O29" s="1"/>
      <c r="P29" s="1"/>
    </row>
    <row r="31" spans="1:16" x14ac:dyDescent="0.2">
      <c r="A31" s="40" t="s">
        <v>125</v>
      </c>
      <c r="B31" s="119" t="s">
        <v>126</v>
      </c>
      <c r="C31" s="119"/>
      <c r="D31" s="119"/>
      <c r="E31" s="119"/>
    </row>
    <row r="32" spans="1:16" x14ac:dyDescent="0.2">
      <c r="A32" s="20">
        <f>B8</f>
        <v>268940.90000000002</v>
      </c>
      <c r="B32" s="19" t="s">
        <v>41</v>
      </c>
      <c r="C32" s="29" t="s">
        <v>60</v>
      </c>
      <c r="D32" s="128">
        <f>G25</f>
        <v>40341.135000000002</v>
      </c>
      <c r="E32" s="128"/>
      <c r="F32" s="128"/>
      <c r="G32" s="19"/>
      <c r="H32" s="21" t="s">
        <v>43</v>
      </c>
      <c r="I32" s="38">
        <f>A32+D32</f>
        <v>309282.03500000003</v>
      </c>
      <c r="J32" s="40" t="s">
        <v>0</v>
      </c>
    </row>
    <row r="33" spans="1:10" ht="24.75" customHeight="1" x14ac:dyDescent="0.2">
      <c r="A33" s="129" t="s">
        <v>44</v>
      </c>
      <c r="B33" s="129"/>
      <c r="C33" s="129"/>
      <c r="D33" s="129"/>
      <c r="E33" s="129"/>
      <c r="F33" s="129"/>
      <c r="G33" s="129"/>
      <c r="H33" s="129"/>
      <c r="I33" s="38"/>
    </row>
    <row r="34" spans="1:10" x14ac:dyDescent="0.2">
      <c r="B34" s="35"/>
      <c r="C34" s="35"/>
      <c r="D34" s="35"/>
      <c r="E34" s="35"/>
      <c r="I34" s="38"/>
    </row>
    <row r="35" spans="1:10" x14ac:dyDescent="0.2">
      <c r="A35" s="121" t="s">
        <v>127</v>
      </c>
      <c r="B35" s="121"/>
      <c r="C35" s="121"/>
      <c r="D35" s="121"/>
      <c r="E35" s="121"/>
      <c r="F35" s="121"/>
      <c r="G35" s="121"/>
      <c r="H35" s="121"/>
      <c r="I35" s="38"/>
    </row>
    <row r="36" spans="1:10" x14ac:dyDescent="0.2">
      <c r="A36" s="20">
        <f>B9</f>
        <v>268940.90000000002</v>
      </c>
      <c r="B36" s="19" t="s">
        <v>41</v>
      </c>
      <c r="C36" s="19" t="s">
        <v>60</v>
      </c>
      <c r="D36" s="128">
        <f>G25</f>
        <v>40341.135000000002</v>
      </c>
      <c r="E36" s="128"/>
      <c r="F36" s="128"/>
      <c r="G36" s="19"/>
      <c r="H36" s="19" t="s">
        <v>43</v>
      </c>
      <c r="I36" s="38">
        <f>A36+D36</f>
        <v>309282.03500000003</v>
      </c>
      <c r="J36" s="40" t="s">
        <v>0</v>
      </c>
    </row>
    <row r="37" spans="1:10" ht="30.75" customHeight="1" x14ac:dyDescent="0.2">
      <c r="A37" s="130" t="s">
        <v>45</v>
      </c>
      <c r="B37" s="130"/>
      <c r="C37" s="130"/>
      <c r="D37" s="130"/>
      <c r="E37" s="130"/>
      <c r="F37" s="130"/>
      <c r="G37" s="130"/>
      <c r="H37" s="130"/>
      <c r="I37" s="38"/>
    </row>
    <row r="38" spans="1:10" x14ac:dyDescent="0.2">
      <c r="A38" s="121" t="s">
        <v>128</v>
      </c>
      <c r="B38" s="121"/>
      <c r="C38" s="121"/>
      <c r="D38" s="121"/>
      <c r="E38" s="121"/>
      <c r="F38" s="121"/>
      <c r="G38" s="121"/>
      <c r="H38" s="121"/>
      <c r="I38" s="38"/>
    </row>
    <row r="39" spans="1:10" x14ac:dyDescent="0.2">
      <c r="A39" s="20">
        <f>B10</f>
        <v>268940.90000000002</v>
      </c>
      <c r="B39" s="19" t="s">
        <v>41</v>
      </c>
      <c r="C39" s="19" t="s">
        <v>60</v>
      </c>
      <c r="D39" s="128">
        <f>G25</f>
        <v>40341.135000000002</v>
      </c>
      <c r="E39" s="128"/>
      <c r="F39" s="128"/>
      <c r="G39" s="19"/>
      <c r="H39" s="19" t="s">
        <v>43</v>
      </c>
      <c r="I39" s="38">
        <f>A39+D39</f>
        <v>309282.03500000003</v>
      </c>
      <c r="J39" s="40" t="s">
        <v>0</v>
      </c>
    </row>
    <row r="40" spans="1:10" ht="30.75" customHeight="1" x14ac:dyDescent="0.2">
      <c r="A40" s="130" t="s">
        <v>46</v>
      </c>
      <c r="B40" s="130"/>
      <c r="C40" s="130"/>
      <c r="D40" s="130"/>
      <c r="E40" s="130"/>
      <c r="F40" s="130"/>
      <c r="G40" s="130"/>
      <c r="H40" s="130"/>
      <c r="I40" s="38"/>
    </row>
    <row r="41" spans="1:10" x14ac:dyDescent="0.2">
      <c r="A41" s="131"/>
      <c r="B41" s="131"/>
      <c r="C41" s="131"/>
      <c r="D41" s="131"/>
      <c r="E41" s="131"/>
      <c r="F41" s="131"/>
      <c r="G41" s="131"/>
      <c r="H41" s="131"/>
      <c r="I41" s="38"/>
    </row>
    <row r="42" spans="1:10" x14ac:dyDescent="0.2">
      <c r="A42" s="121" t="s">
        <v>129</v>
      </c>
      <c r="B42" s="121"/>
      <c r="C42" s="121"/>
      <c r="D42" s="121"/>
      <c r="E42" s="121"/>
      <c r="F42" s="121"/>
      <c r="G42" s="121"/>
      <c r="H42" s="121"/>
      <c r="I42" s="38"/>
    </row>
    <row r="43" spans="1:10" x14ac:dyDescent="0.2">
      <c r="A43" s="20">
        <f>B11</f>
        <v>268940.90000000002</v>
      </c>
      <c r="B43" s="19" t="s">
        <v>41</v>
      </c>
      <c r="C43" s="19" t="s">
        <v>60</v>
      </c>
      <c r="D43" s="128">
        <f>G25</f>
        <v>40341.135000000002</v>
      </c>
      <c r="E43" s="128"/>
      <c r="F43" s="128"/>
      <c r="G43" s="19"/>
      <c r="H43" s="19" t="s">
        <v>43</v>
      </c>
      <c r="I43" s="38">
        <f>A43+D43</f>
        <v>309282.03500000003</v>
      </c>
      <c r="J43" s="40" t="s">
        <v>0</v>
      </c>
    </row>
    <row r="44" spans="1:10" ht="29.25" customHeight="1" x14ac:dyDescent="0.2">
      <c r="A44" s="130" t="s">
        <v>47</v>
      </c>
      <c r="B44" s="130"/>
      <c r="C44" s="130"/>
      <c r="D44" s="130"/>
      <c r="E44" s="130"/>
      <c r="F44" s="130"/>
      <c r="G44" s="130"/>
      <c r="H44" s="130"/>
      <c r="I44" s="38"/>
    </row>
    <row r="45" spans="1:10" ht="17.25" customHeight="1" x14ac:dyDescent="0.2">
      <c r="A45" s="41"/>
      <c r="B45" s="41"/>
      <c r="C45" s="41"/>
      <c r="D45" s="41"/>
      <c r="E45" s="41"/>
      <c r="F45" s="41"/>
      <c r="G45" s="41"/>
      <c r="H45" s="41"/>
      <c r="I45" s="38"/>
    </row>
    <row r="46" spans="1:10" x14ac:dyDescent="0.2">
      <c r="B46" s="35"/>
      <c r="C46" s="35"/>
      <c r="D46" s="35"/>
      <c r="E46" s="35"/>
    </row>
    <row r="47" spans="1:10" x14ac:dyDescent="0.2">
      <c r="A47" s="121" t="s">
        <v>142</v>
      </c>
      <c r="B47" s="121"/>
      <c r="C47" s="121"/>
      <c r="D47" s="121"/>
      <c r="E47" s="121"/>
      <c r="F47" s="121"/>
      <c r="G47" s="121"/>
      <c r="H47" s="121"/>
    </row>
    <row r="48" spans="1:10" x14ac:dyDescent="0.2">
      <c r="A48" s="20">
        <f>B12</f>
        <v>268940.90000000002</v>
      </c>
      <c r="B48" s="19" t="s">
        <v>41</v>
      </c>
      <c r="C48" s="19" t="s">
        <v>60</v>
      </c>
      <c r="D48" s="128">
        <f>G25</f>
        <v>40341.135000000002</v>
      </c>
      <c r="E48" s="128"/>
      <c r="F48" s="128"/>
      <c r="G48" s="19"/>
      <c r="H48" s="19" t="s">
        <v>43</v>
      </c>
      <c r="I48" s="38">
        <f>A48+D48</f>
        <v>309282.03500000003</v>
      </c>
      <c r="J48" s="40" t="s">
        <v>0</v>
      </c>
    </row>
    <row r="49" spans="1:11" ht="26.25" customHeight="1" x14ac:dyDescent="0.2">
      <c r="A49" s="132" t="s">
        <v>48</v>
      </c>
      <c r="B49" s="132"/>
      <c r="C49" s="132"/>
      <c r="D49" s="132"/>
      <c r="E49" s="132"/>
      <c r="F49" s="132"/>
      <c r="G49" s="132"/>
      <c r="H49" s="132"/>
      <c r="I49" s="38"/>
    </row>
    <row r="50" spans="1:11" ht="17.25" customHeight="1" x14ac:dyDescent="0.2">
      <c r="A50" s="28"/>
      <c r="B50" s="28"/>
      <c r="C50" s="28"/>
      <c r="D50" s="28"/>
      <c r="E50" s="28"/>
      <c r="F50" s="28"/>
      <c r="G50" s="28"/>
      <c r="H50" s="28"/>
      <c r="I50" s="38"/>
    </row>
    <row r="51" spans="1:11" ht="11.25" customHeight="1" x14ac:dyDescent="0.2">
      <c r="B51" s="35"/>
      <c r="C51" s="35"/>
      <c r="D51" s="35"/>
      <c r="E51" s="35"/>
    </row>
    <row r="52" spans="1:11" x14ac:dyDescent="0.2">
      <c r="A52" s="121" t="s">
        <v>130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x14ac:dyDescent="0.2">
      <c r="A53" s="20">
        <f>B13</f>
        <v>268940.90000000002</v>
      </c>
      <c r="B53" s="19" t="s">
        <v>41</v>
      </c>
      <c r="C53" s="19" t="s">
        <v>60</v>
      </c>
      <c r="D53" s="128">
        <f>G25</f>
        <v>40341.135000000002</v>
      </c>
      <c r="E53" s="128"/>
      <c r="F53" s="128"/>
      <c r="G53" s="19"/>
      <c r="H53" s="19" t="s">
        <v>43</v>
      </c>
      <c r="I53" s="101">
        <f>A53+D53</f>
        <v>309282.03500000003</v>
      </c>
      <c r="J53" s="40" t="s">
        <v>0</v>
      </c>
      <c r="K53" s="35"/>
    </row>
    <row r="54" spans="1:11" ht="29.25" customHeight="1" x14ac:dyDescent="0.2">
      <c r="A54" s="129" t="s">
        <v>49</v>
      </c>
      <c r="B54" s="129"/>
      <c r="C54" s="129"/>
      <c r="D54" s="129"/>
      <c r="E54" s="129"/>
      <c r="F54" s="129"/>
      <c r="G54" s="129"/>
      <c r="H54" s="129"/>
      <c r="I54" s="100"/>
      <c r="K54" s="35"/>
    </row>
    <row r="55" spans="1:11" x14ac:dyDescent="0.2">
      <c r="A55" s="119"/>
      <c r="B55" s="119"/>
      <c r="C55" s="119"/>
      <c r="D55" s="119"/>
      <c r="E55" s="119"/>
      <c r="F55" s="119"/>
      <c r="G55" s="119"/>
      <c r="H55" s="119"/>
      <c r="I55" s="119"/>
      <c r="J55" s="35"/>
      <c r="K55" s="35"/>
    </row>
    <row r="56" spans="1:11" x14ac:dyDescent="0.2">
      <c r="A56" s="121" t="s">
        <v>131</v>
      </c>
      <c r="B56" s="121"/>
      <c r="C56" s="121"/>
      <c r="D56" s="121"/>
      <c r="E56" s="121"/>
      <c r="F56" s="121"/>
      <c r="G56" s="121"/>
      <c r="H56" s="121"/>
      <c r="I56" s="121"/>
      <c r="J56" s="35"/>
      <c r="K56" s="35"/>
    </row>
    <row r="57" spans="1:11" x14ac:dyDescent="0.2">
      <c r="A57" s="20">
        <f>B14</f>
        <v>268940.90000000002</v>
      </c>
      <c r="B57" s="19" t="s">
        <v>41</v>
      </c>
      <c r="C57" s="19" t="s">
        <v>60</v>
      </c>
      <c r="D57" s="128">
        <f>G25</f>
        <v>40341.135000000002</v>
      </c>
      <c r="E57" s="128"/>
      <c r="F57" s="128"/>
      <c r="G57" s="19"/>
      <c r="H57" s="19" t="s">
        <v>43</v>
      </c>
      <c r="I57" s="101">
        <f>A57+D57</f>
        <v>309282.03500000003</v>
      </c>
      <c r="J57" s="40" t="s">
        <v>0</v>
      </c>
    </row>
    <row r="58" spans="1:11" ht="30" customHeight="1" x14ac:dyDescent="0.2">
      <c r="A58" s="129" t="s">
        <v>50</v>
      </c>
      <c r="B58" s="129"/>
      <c r="C58" s="129"/>
      <c r="D58" s="129"/>
      <c r="E58" s="129"/>
      <c r="F58" s="129"/>
      <c r="G58" s="129"/>
      <c r="H58" s="129"/>
      <c r="I58" s="100"/>
    </row>
    <row r="59" spans="1:11" x14ac:dyDescent="0.2">
      <c r="A59" s="119"/>
      <c r="B59" s="119"/>
      <c r="C59" s="119"/>
      <c r="D59" s="119"/>
      <c r="E59" s="119"/>
      <c r="F59" s="119"/>
      <c r="G59" s="119"/>
      <c r="H59" s="119"/>
      <c r="I59" s="119"/>
    </row>
    <row r="60" spans="1:11" x14ac:dyDescent="0.2">
      <c r="A60" s="16" t="s">
        <v>132</v>
      </c>
      <c r="B60" s="16"/>
      <c r="C60" s="16"/>
      <c r="D60" s="16"/>
      <c r="E60" s="16"/>
      <c r="F60" s="16"/>
      <c r="G60" s="16"/>
      <c r="H60" s="16"/>
      <c r="I60" s="16"/>
    </row>
    <row r="61" spans="1:11" x14ac:dyDescent="0.2">
      <c r="A61" s="20">
        <f>B15</f>
        <v>268940.90000000002</v>
      </c>
      <c r="B61" s="19" t="s">
        <v>41</v>
      </c>
      <c r="C61" s="19" t="s">
        <v>60</v>
      </c>
      <c r="D61" s="128">
        <f>G25</f>
        <v>40341.135000000002</v>
      </c>
      <c r="E61" s="128"/>
      <c r="F61" s="128"/>
      <c r="G61" s="19"/>
      <c r="H61" s="19" t="s">
        <v>43</v>
      </c>
      <c r="I61" s="13">
        <f>A61+D61</f>
        <v>309282.03500000003</v>
      </c>
      <c r="J61" s="40" t="s">
        <v>0</v>
      </c>
    </row>
    <row r="62" spans="1:11" ht="27" customHeight="1" x14ac:dyDescent="0.2">
      <c r="A62" s="129" t="s">
        <v>51</v>
      </c>
      <c r="B62" s="129"/>
      <c r="C62" s="129"/>
      <c r="D62" s="129"/>
      <c r="E62" s="129"/>
      <c r="F62" s="129"/>
      <c r="G62" s="129"/>
      <c r="H62" s="129"/>
      <c r="I62" s="100"/>
    </row>
    <row r="63" spans="1:11" x14ac:dyDescent="0.2">
      <c r="A63" s="119"/>
      <c r="B63" s="119"/>
      <c r="C63" s="119"/>
      <c r="D63" s="119"/>
      <c r="E63" s="119"/>
      <c r="F63" s="119"/>
      <c r="G63" s="119"/>
      <c r="H63" s="119"/>
      <c r="I63" s="119"/>
    </row>
    <row r="64" spans="1:11" x14ac:dyDescent="0.2">
      <c r="A64" s="34" t="s">
        <v>136</v>
      </c>
      <c r="B64" s="34"/>
      <c r="C64" s="34"/>
      <c r="D64" s="34"/>
      <c r="E64" s="34"/>
      <c r="F64" s="34"/>
      <c r="G64" s="34"/>
      <c r="H64" s="34"/>
      <c r="I64" s="36"/>
    </row>
    <row r="65" spans="1:12" x14ac:dyDescent="0.2">
      <c r="A65" s="20">
        <f>B16</f>
        <v>268940.90000000002</v>
      </c>
      <c r="B65" s="19" t="s">
        <v>41</v>
      </c>
      <c r="C65" s="19" t="s">
        <v>60</v>
      </c>
      <c r="D65" s="128">
        <f>G25</f>
        <v>40341.135000000002</v>
      </c>
      <c r="E65" s="128"/>
      <c r="F65" s="128"/>
      <c r="G65" s="19"/>
      <c r="H65" s="19" t="s">
        <v>43</v>
      </c>
      <c r="I65" s="22">
        <f>A65+D65</f>
        <v>309282.03500000003</v>
      </c>
      <c r="J65" s="40" t="s">
        <v>0</v>
      </c>
    </row>
    <row r="66" spans="1:12" ht="30.75" customHeight="1" x14ac:dyDescent="0.2">
      <c r="A66" s="129" t="s">
        <v>52</v>
      </c>
      <c r="B66" s="129"/>
      <c r="C66" s="129"/>
      <c r="D66" s="129"/>
      <c r="E66" s="129"/>
      <c r="F66" s="129"/>
      <c r="G66" s="129"/>
      <c r="H66" s="129"/>
      <c r="I66" s="22"/>
    </row>
    <row r="67" spans="1:12" x14ac:dyDescent="0.2">
      <c r="A67" s="36"/>
      <c r="B67" s="36"/>
      <c r="C67" s="36"/>
      <c r="D67" s="36"/>
      <c r="E67" s="36"/>
      <c r="F67" s="36"/>
      <c r="G67" s="36"/>
      <c r="H67" s="36"/>
      <c r="I67" s="36"/>
    </row>
    <row r="68" spans="1:12" x14ac:dyDescent="0.2">
      <c r="A68" s="121" t="s">
        <v>133</v>
      </c>
      <c r="B68" s="121"/>
      <c r="C68" s="121"/>
      <c r="D68" s="121"/>
      <c r="E68" s="121"/>
      <c r="F68" s="121"/>
      <c r="G68" s="121"/>
      <c r="H68" s="121"/>
      <c r="I68" s="36"/>
    </row>
    <row r="69" spans="1:12" x14ac:dyDescent="0.2">
      <c r="A69" s="20">
        <f>B17</f>
        <v>268940.90000000002</v>
      </c>
      <c r="B69" s="19" t="s">
        <v>41</v>
      </c>
      <c r="C69" s="19" t="s">
        <v>60</v>
      </c>
      <c r="D69" s="128">
        <f>G25</f>
        <v>40341.135000000002</v>
      </c>
      <c r="E69" s="128"/>
      <c r="F69" s="128"/>
      <c r="G69" s="19"/>
      <c r="H69" s="19" t="s">
        <v>43</v>
      </c>
      <c r="I69" s="23">
        <f>A69+D69</f>
        <v>309282.03500000003</v>
      </c>
      <c r="J69" s="40" t="s">
        <v>0</v>
      </c>
    </row>
    <row r="70" spans="1:12" ht="28.5" customHeight="1" x14ac:dyDescent="0.2">
      <c r="A70" s="129" t="s">
        <v>53</v>
      </c>
      <c r="B70" s="129"/>
      <c r="C70" s="129"/>
      <c r="D70" s="129"/>
      <c r="E70" s="129"/>
      <c r="F70" s="129"/>
      <c r="G70" s="129"/>
      <c r="H70" s="129"/>
      <c r="I70" s="23"/>
    </row>
    <row r="71" spans="1:12" x14ac:dyDescent="0.2">
      <c r="A71" s="36"/>
      <c r="B71" s="36"/>
      <c r="C71" s="36"/>
      <c r="D71" s="36"/>
      <c r="E71" s="36"/>
      <c r="F71" s="36"/>
      <c r="G71" s="36"/>
      <c r="H71" s="36"/>
      <c r="I71" s="36"/>
    </row>
    <row r="72" spans="1:12" x14ac:dyDescent="0.2">
      <c r="A72" s="121" t="s">
        <v>134</v>
      </c>
      <c r="B72" s="121"/>
      <c r="C72" s="121"/>
      <c r="D72" s="121"/>
      <c r="E72" s="121"/>
      <c r="F72" s="121"/>
      <c r="G72" s="121"/>
      <c r="H72" s="121"/>
      <c r="I72" s="36"/>
    </row>
    <row r="73" spans="1:12" x14ac:dyDescent="0.2">
      <c r="A73" s="20">
        <f>B17</f>
        <v>268940.90000000002</v>
      </c>
      <c r="B73" s="19" t="s">
        <v>41</v>
      </c>
      <c r="C73" s="19" t="s">
        <v>60</v>
      </c>
      <c r="D73" s="128">
        <f>G25</f>
        <v>40341.135000000002</v>
      </c>
      <c r="E73" s="128"/>
      <c r="F73" s="128"/>
      <c r="G73" s="19"/>
      <c r="H73" s="19" t="s">
        <v>43</v>
      </c>
      <c r="I73" s="23">
        <f>A73+D73</f>
        <v>309282.03500000003</v>
      </c>
      <c r="J73" s="40" t="s">
        <v>0</v>
      </c>
    </row>
    <row r="74" spans="1:12" ht="27" customHeight="1" x14ac:dyDescent="0.2">
      <c r="A74" s="132" t="s">
        <v>55</v>
      </c>
      <c r="B74" s="132"/>
      <c r="C74" s="132"/>
      <c r="D74" s="132"/>
      <c r="E74" s="132"/>
      <c r="F74" s="132"/>
      <c r="G74" s="132"/>
      <c r="H74" s="132"/>
      <c r="I74" s="23"/>
    </row>
    <row r="75" spans="1:12" x14ac:dyDescent="0.2">
      <c r="A75" s="36"/>
      <c r="B75" s="36"/>
      <c r="C75" s="36"/>
      <c r="D75" s="36"/>
      <c r="E75" s="36"/>
      <c r="F75" s="36"/>
      <c r="G75" s="36"/>
      <c r="H75" s="36"/>
      <c r="I75" s="36"/>
    </row>
    <row r="76" spans="1:12" x14ac:dyDescent="0.2">
      <c r="A76" s="121" t="s">
        <v>135</v>
      </c>
      <c r="B76" s="121"/>
      <c r="C76" s="121"/>
      <c r="D76" s="121"/>
      <c r="E76" s="121"/>
      <c r="F76" s="121"/>
      <c r="G76" s="121"/>
      <c r="H76" s="121"/>
      <c r="I76" s="36"/>
    </row>
    <row r="77" spans="1:12" x14ac:dyDescent="0.2">
      <c r="A77" s="20">
        <f>B19</f>
        <v>268940.90000000002</v>
      </c>
      <c r="B77" s="19" t="s">
        <v>41</v>
      </c>
      <c r="C77" s="19" t="s">
        <v>60</v>
      </c>
      <c r="D77" s="128">
        <f>G25</f>
        <v>40341.135000000002</v>
      </c>
      <c r="E77" s="128"/>
      <c r="F77" s="128"/>
      <c r="G77" s="19"/>
      <c r="H77" s="19" t="s">
        <v>43</v>
      </c>
      <c r="I77" s="22">
        <f>A77+D77</f>
        <v>309282.03500000003</v>
      </c>
      <c r="J77" s="40" t="s">
        <v>0</v>
      </c>
    </row>
    <row r="78" spans="1:12" ht="24" customHeight="1" x14ac:dyDescent="0.2">
      <c r="A78" s="132" t="s">
        <v>54</v>
      </c>
      <c r="B78" s="132"/>
      <c r="C78" s="132"/>
      <c r="D78" s="132"/>
      <c r="E78" s="132"/>
      <c r="F78" s="132"/>
      <c r="G78" s="132"/>
      <c r="H78" s="132"/>
      <c r="I78" s="22"/>
    </row>
    <row r="79" spans="1:12" ht="24" customHeight="1" x14ac:dyDescent="0.2">
      <c r="A79" s="28"/>
      <c r="B79" s="28"/>
      <c r="C79" s="28"/>
      <c r="D79" s="28"/>
      <c r="E79" s="28"/>
      <c r="F79" s="28"/>
      <c r="G79" s="28"/>
      <c r="H79" s="28"/>
      <c r="I79" s="22"/>
    </row>
    <row r="80" spans="1:12" x14ac:dyDescent="0.2">
      <c r="A80" s="24" t="s">
        <v>59</v>
      </c>
      <c r="B80" s="24"/>
      <c r="C80" s="24"/>
      <c r="D80" s="24"/>
      <c r="E80" s="24"/>
      <c r="F80" s="24"/>
      <c r="G80" s="24"/>
      <c r="H80" s="24"/>
      <c r="I80" s="13">
        <f>I32+I36+I39+I43+I48+I53+I57+I61+I65+I69+I73+I77</f>
        <v>3711384.4200000013</v>
      </c>
      <c r="J80" s="24"/>
      <c r="K80" s="24"/>
      <c r="L80" s="13"/>
    </row>
    <row r="81" spans="1:13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3" s="103" customForma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3" s="103" customFormat="1" x14ac:dyDescent="0.2">
      <c r="A83" s="13" t="s">
        <v>137</v>
      </c>
      <c r="B83" s="13"/>
      <c r="C83" s="13"/>
      <c r="D83" s="13"/>
      <c r="E83" s="13"/>
      <c r="F83" s="13"/>
      <c r="G83" s="13"/>
      <c r="H83" s="13"/>
      <c r="I83" s="13" t="s">
        <v>138</v>
      </c>
      <c r="J83" s="13"/>
      <c r="K83" s="13"/>
      <c r="L83" s="13"/>
    </row>
    <row r="84" spans="1:13" x14ac:dyDescent="0.2">
      <c r="A84" s="44"/>
      <c r="B84" s="2"/>
      <c r="C84" s="2"/>
      <c r="D84" s="133"/>
      <c r="E84" s="133"/>
      <c r="F84" s="2"/>
      <c r="G84" s="2"/>
      <c r="H84" s="2"/>
      <c r="I84" s="13"/>
      <c r="J84" s="13"/>
      <c r="K84" s="13"/>
      <c r="L84" s="13"/>
      <c r="M84" s="13"/>
    </row>
    <row r="85" spans="1:13" x14ac:dyDescent="0.2">
      <c r="A85" s="15"/>
      <c r="B85" s="15"/>
      <c r="C85" s="15"/>
      <c r="D85" s="134"/>
      <c r="E85" s="135"/>
      <c r="F85" s="15"/>
      <c r="G85" s="15"/>
      <c r="H85" s="15"/>
      <c r="I85" s="47"/>
      <c r="J85" s="4"/>
      <c r="K85" s="4"/>
      <c r="L85" s="13"/>
    </row>
    <row r="86" spans="1:13" x14ac:dyDescent="0.2">
      <c r="A86" s="17"/>
      <c r="B86" s="17"/>
      <c r="C86" s="17"/>
      <c r="D86" s="45"/>
      <c r="E86" s="46"/>
      <c r="F86" s="17"/>
      <c r="G86" s="17" t="s">
        <v>59</v>
      </c>
      <c r="H86" s="17"/>
      <c r="I86" s="4"/>
      <c r="J86" s="4"/>
      <c r="K86" s="4"/>
      <c r="L86" s="13"/>
    </row>
    <row r="87" spans="1:13" x14ac:dyDescent="0.2">
      <c r="A87" s="17"/>
      <c r="B87" s="17"/>
      <c r="C87" s="17"/>
      <c r="D87" s="45"/>
      <c r="E87" s="46"/>
      <c r="F87" s="17"/>
      <c r="G87" s="17"/>
      <c r="H87" s="17"/>
      <c r="I87" s="4"/>
      <c r="J87" s="4"/>
      <c r="K87" s="4"/>
      <c r="L87" s="13"/>
    </row>
    <row r="88" spans="1:13" x14ac:dyDescent="0.2">
      <c r="A88" s="36" t="s">
        <v>61</v>
      </c>
      <c r="B88" s="36"/>
      <c r="C88" s="36"/>
      <c r="D88" s="36"/>
      <c r="E88" s="36"/>
      <c r="F88" s="36"/>
      <c r="G88" s="33">
        <f>I80</f>
        <v>3711384.4200000013</v>
      </c>
      <c r="H88" s="30" t="s">
        <v>43</v>
      </c>
      <c r="I88" s="48">
        <f>G88/1000</f>
        <v>3711.3844200000012</v>
      </c>
      <c r="J88" s="17"/>
      <c r="K88" s="17"/>
      <c r="L88" s="14"/>
    </row>
    <row r="89" spans="1:13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3" x14ac:dyDescent="0.2">
      <c r="A90" s="39" t="s">
        <v>57</v>
      </c>
      <c r="B90" s="136">
        <f>G88</f>
        <v>3711384.4200000013</v>
      </c>
      <c r="C90" s="136"/>
      <c r="D90" s="136"/>
      <c r="E90" s="49"/>
      <c r="F90" s="49"/>
      <c r="G90" s="49">
        <f>B90/1000</f>
        <v>3711.3844200000012</v>
      </c>
      <c r="H90" s="40" t="s">
        <v>140</v>
      </c>
      <c r="I90" s="36"/>
      <c r="J90" s="36"/>
      <c r="K90" s="36"/>
      <c r="L90" s="36"/>
    </row>
    <row r="91" spans="1:13" x14ac:dyDescent="0.2">
      <c r="A91" s="18"/>
      <c r="B91" s="18"/>
      <c r="C91" s="18"/>
      <c r="D91" s="18"/>
      <c r="E91" s="18"/>
      <c r="F91" s="18"/>
      <c r="G91" s="18"/>
      <c r="L91" s="36"/>
    </row>
    <row r="92" spans="1:13" x14ac:dyDescent="0.2">
      <c r="A92" s="39" t="s">
        <v>58</v>
      </c>
      <c r="B92" s="136">
        <f>B90*30.2/100</f>
        <v>1120838.0948400004</v>
      </c>
      <c r="C92" s="136"/>
      <c r="D92" s="136"/>
      <c r="E92" s="49"/>
      <c r="F92" s="25"/>
      <c r="G92" s="49">
        <f>B92/1000</f>
        <v>1120.8380948400004</v>
      </c>
      <c r="H92" s="40" t="s">
        <v>140</v>
      </c>
      <c r="L92" s="36"/>
    </row>
    <row r="93" spans="1:13" x14ac:dyDescent="0.2">
      <c r="C93" s="37"/>
      <c r="L93" s="36"/>
    </row>
    <row r="94" spans="1:13" x14ac:dyDescent="0.2">
      <c r="A94" s="102" t="s">
        <v>139</v>
      </c>
      <c r="C94" s="104">
        <v>600</v>
      </c>
      <c r="G94" s="18">
        <f>C94/1000</f>
        <v>0.6</v>
      </c>
      <c r="H94" s="40" t="s">
        <v>140</v>
      </c>
    </row>
    <row r="97" spans="3:18" x14ac:dyDescent="0.2">
      <c r="C97" s="40" t="s">
        <v>5</v>
      </c>
      <c r="M97" s="35"/>
      <c r="N97" s="1"/>
    </row>
    <row r="98" spans="3:18" x14ac:dyDescent="0.2">
      <c r="O98" s="4"/>
      <c r="P98" s="4"/>
      <c r="Q98" s="4"/>
      <c r="R98" s="4"/>
    </row>
    <row r="121" spans="16:16" x14ac:dyDescent="0.2">
      <c r="P121" s="35"/>
    </row>
  </sheetData>
  <mergeCells count="64">
    <mergeCell ref="D84:E84"/>
    <mergeCell ref="D85:E85"/>
    <mergeCell ref="B90:D90"/>
    <mergeCell ref="B92:D92"/>
    <mergeCell ref="A74:H74"/>
    <mergeCell ref="A76:H76"/>
    <mergeCell ref="D77:F77"/>
    <mergeCell ref="A78:H78"/>
    <mergeCell ref="D73:F73"/>
    <mergeCell ref="A58:H58"/>
    <mergeCell ref="A59:I59"/>
    <mergeCell ref="D61:F61"/>
    <mergeCell ref="A62:H62"/>
    <mergeCell ref="A63:I63"/>
    <mergeCell ref="D65:F65"/>
    <mergeCell ref="A66:H66"/>
    <mergeCell ref="A68:H68"/>
    <mergeCell ref="D69:F69"/>
    <mergeCell ref="A70:H70"/>
    <mergeCell ref="A72:H72"/>
    <mergeCell ref="D57:F57"/>
    <mergeCell ref="D43:F43"/>
    <mergeCell ref="A44:H44"/>
    <mergeCell ref="A47:H47"/>
    <mergeCell ref="D48:F48"/>
    <mergeCell ref="A49:H49"/>
    <mergeCell ref="A52:K52"/>
    <mergeCell ref="D53:F53"/>
    <mergeCell ref="A54:H54"/>
    <mergeCell ref="A55:I55"/>
    <mergeCell ref="A56:I56"/>
    <mergeCell ref="A42:H42"/>
    <mergeCell ref="A29:L29"/>
    <mergeCell ref="B31:E31"/>
    <mergeCell ref="D32:F32"/>
    <mergeCell ref="A33:H33"/>
    <mergeCell ref="A35:H35"/>
    <mergeCell ref="D36:F36"/>
    <mergeCell ref="A37:H37"/>
    <mergeCell ref="A38:H38"/>
    <mergeCell ref="D39:F39"/>
    <mergeCell ref="A40:H40"/>
    <mergeCell ref="A41:H41"/>
    <mergeCell ref="J27:M27"/>
    <mergeCell ref="B16:F16"/>
    <mergeCell ref="B17:F17"/>
    <mergeCell ref="B18:F18"/>
    <mergeCell ref="B19:F19"/>
    <mergeCell ref="B20:F20"/>
    <mergeCell ref="C25:D25"/>
    <mergeCell ref="G25:H25"/>
    <mergeCell ref="J25:M25"/>
    <mergeCell ref="B15:F15"/>
    <mergeCell ref="A2:R2"/>
    <mergeCell ref="A4:R4"/>
    <mergeCell ref="A6:I6"/>
    <mergeCell ref="B7:G7"/>
    <mergeCell ref="B8:F8"/>
    <mergeCell ref="B9:F9"/>
    <mergeCell ref="B10:F10"/>
    <mergeCell ref="B11:F11"/>
    <mergeCell ref="B12:F12"/>
    <mergeCell ref="B13:F13"/>
    <mergeCell ref="B14:F14"/>
  </mergeCells>
  <pageMargins left="0.34" right="0.21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8"/>
  <sheetViews>
    <sheetView topLeftCell="A10" workbookViewId="0">
      <selection activeCell="CK23" sqref="CK23"/>
    </sheetView>
  </sheetViews>
  <sheetFormatPr defaultRowHeight="12" x14ac:dyDescent="0.2"/>
  <cols>
    <col min="1" max="1" width="3.42578125" customWidth="1"/>
    <col min="2" max="2" width="1.42578125" customWidth="1"/>
    <col min="3" max="4" width="9.140625" hidden="1" customWidth="1"/>
    <col min="5" max="5" width="1.28515625" customWidth="1"/>
    <col min="6" max="6" width="0.140625" hidden="1" customWidth="1"/>
    <col min="7" max="8" width="9.140625" hidden="1" customWidth="1"/>
    <col min="9" max="9" width="0.5703125" hidden="1" customWidth="1"/>
    <col min="10" max="10" width="9.140625" hidden="1" customWidth="1"/>
    <col min="11" max="11" width="0.140625" hidden="1" customWidth="1"/>
    <col min="12" max="12" width="9.140625" hidden="1" customWidth="1"/>
    <col min="13" max="13" width="5.85546875" customWidth="1"/>
    <col min="14" max="14" width="3" customWidth="1"/>
    <col min="15" max="15" width="0.85546875" hidden="1" customWidth="1"/>
    <col min="16" max="17" width="9.140625" hidden="1" customWidth="1"/>
    <col min="18" max="18" width="6.28515625" customWidth="1"/>
    <col min="19" max="19" width="2.42578125" customWidth="1"/>
    <col min="20" max="20" width="0.85546875" customWidth="1"/>
    <col min="21" max="21" width="0.42578125" customWidth="1"/>
    <col min="22" max="22" width="0.140625" hidden="1" customWidth="1"/>
    <col min="23" max="23" width="9.140625" hidden="1" customWidth="1"/>
    <col min="24" max="24" width="4.140625" customWidth="1"/>
    <col min="25" max="25" width="2.140625" customWidth="1"/>
    <col min="26" max="26" width="1.42578125" customWidth="1"/>
    <col min="27" max="27" width="1.7109375" customWidth="1"/>
    <col min="28" max="28" width="2.140625" customWidth="1"/>
    <col min="29" max="30" width="1.140625" customWidth="1"/>
    <col min="31" max="31" width="1.28515625" customWidth="1"/>
    <col min="32" max="32" width="1.42578125" customWidth="1"/>
    <col min="33" max="33" width="7.7109375" customWidth="1"/>
    <col min="34" max="34" width="7" customWidth="1"/>
    <col min="35" max="35" width="1.85546875" customWidth="1"/>
    <col min="36" max="36" width="2.140625" customWidth="1"/>
    <col min="37" max="37" width="0.140625" customWidth="1"/>
    <col min="38" max="38" width="2.140625" customWidth="1"/>
    <col min="39" max="39" width="1.5703125" customWidth="1"/>
    <col min="40" max="40" width="9.140625" hidden="1" customWidth="1"/>
    <col min="41" max="41" width="1.140625" customWidth="1"/>
    <col min="42" max="42" width="2" customWidth="1"/>
    <col min="43" max="43" width="0.85546875" customWidth="1"/>
    <col min="44" max="44" width="2.42578125" customWidth="1"/>
    <col min="45" max="45" width="0.85546875" customWidth="1"/>
    <col min="46" max="46" width="1.42578125" customWidth="1"/>
    <col min="47" max="47" width="1.7109375" customWidth="1"/>
    <col min="48" max="48" width="0.5703125" customWidth="1"/>
    <col min="49" max="49" width="1.5703125" customWidth="1"/>
    <col min="50" max="50" width="2" customWidth="1"/>
    <col min="51" max="51" width="1.5703125" customWidth="1"/>
    <col min="52" max="52" width="0.140625" customWidth="1"/>
    <col min="53" max="53" width="1.28515625" customWidth="1"/>
    <col min="54" max="54" width="3" customWidth="1"/>
    <col min="55" max="55" width="0.28515625" customWidth="1"/>
    <col min="56" max="57" width="9.140625" hidden="1" customWidth="1"/>
    <col min="58" max="58" width="1.5703125" customWidth="1"/>
    <col min="59" max="59" width="0.42578125" customWidth="1"/>
    <col min="60" max="60" width="0.7109375" customWidth="1"/>
    <col min="61" max="61" width="9.140625" hidden="1" customWidth="1"/>
    <col min="62" max="62" width="2.5703125" customWidth="1"/>
    <col min="63" max="63" width="1.5703125" hidden="1" customWidth="1"/>
    <col min="64" max="64" width="9.140625" hidden="1" customWidth="1"/>
    <col min="65" max="65" width="2.28515625" customWidth="1"/>
    <col min="66" max="66" width="2" customWidth="1"/>
    <col min="67" max="67" width="0.5703125" customWidth="1"/>
    <col min="68" max="68" width="0.85546875" customWidth="1"/>
    <col min="69" max="69" width="9.140625" hidden="1" customWidth="1"/>
    <col min="70" max="70" width="1.7109375" hidden="1" customWidth="1"/>
    <col min="71" max="71" width="1.7109375" customWidth="1"/>
    <col min="72" max="72" width="0.5703125" customWidth="1"/>
    <col min="73" max="73" width="1.5703125" customWidth="1"/>
    <col min="74" max="74" width="5.7109375" customWidth="1"/>
    <col min="75" max="75" width="0.7109375" customWidth="1"/>
    <col min="76" max="76" width="9.140625" hidden="1" customWidth="1"/>
    <col min="77" max="77" width="0.85546875" hidden="1" customWidth="1"/>
    <col min="78" max="78" width="1.7109375" hidden="1" customWidth="1"/>
    <col min="79" max="79" width="1.42578125" hidden="1" customWidth="1"/>
    <col min="80" max="80" width="1.28515625" hidden="1" customWidth="1"/>
    <col min="81" max="81" width="4" customWidth="1"/>
    <col min="82" max="82" width="1.85546875" hidden="1" customWidth="1"/>
    <col min="83" max="83" width="4.28515625" hidden="1" customWidth="1"/>
    <col min="84" max="84" width="3.28515625" hidden="1" customWidth="1"/>
    <col min="85" max="85" width="2.7109375" hidden="1" customWidth="1"/>
    <col min="86" max="86" width="0.140625" hidden="1" customWidth="1"/>
    <col min="87" max="87" width="2" customWidth="1"/>
    <col min="88" max="88" width="1" customWidth="1"/>
    <col min="89" max="89" width="2.42578125" customWidth="1"/>
    <col min="90" max="90" width="2.5703125" customWidth="1"/>
    <col min="91" max="91" width="1.85546875" customWidth="1"/>
    <col min="92" max="92" width="2.42578125" hidden="1" customWidth="1"/>
    <col min="93" max="93" width="1.85546875" customWidth="1"/>
    <col min="94" max="94" width="0.28515625" customWidth="1"/>
    <col min="95" max="95" width="0.7109375" hidden="1" customWidth="1"/>
    <col min="96" max="96" width="0.7109375" customWidth="1"/>
    <col min="97" max="97" width="3.7109375" customWidth="1"/>
    <col min="98" max="98" width="0.42578125" customWidth="1"/>
    <col min="99" max="99" width="1" customWidth="1"/>
    <col min="100" max="100" width="0.7109375" customWidth="1"/>
    <col min="101" max="101" width="0.7109375" hidden="1" customWidth="1"/>
    <col min="102" max="102" width="2.140625" customWidth="1"/>
    <col min="103" max="103" width="0.42578125" customWidth="1"/>
    <col min="104" max="104" width="0.140625" customWidth="1"/>
    <col min="105" max="105" width="9.140625" hidden="1" customWidth="1"/>
    <col min="106" max="106" width="0.140625" customWidth="1"/>
    <col min="107" max="107" width="8.42578125" customWidth="1"/>
    <col min="108" max="108" width="0.140625" customWidth="1"/>
    <col min="109" max="109" width="9.140625" hidden="1" customWidth="1"/>
    <col min="110" max="110" width="3.85546875" customWidth="1"/>
    <col min="111" max="111" width="1.28515625" customWidth="1"/>
    <col min="112" max="112" width="0.7109375" customWidth="1"/>
    <col min="113" max="113" width="1.28515625" customWidth="1"/>
    <col min="114" max="114" width="1" hidden="1" customWidth="1"/>
    <col min="115" max="115" width="0.28515625" customWidth="1"/>
    <col min="116" max="116" width="0.42578125" customWidth="1"/>
    <col min="117" max="117" width="5.140625" customWidth="1"/>
    <col min="118" max="118" width="0.42578125" customWidth="1"/>
    <col min="119" max="119" width="2.42578125" customWidth="1"/>
    <col min="120" max="120" width="1.85546875" customWidth="1"/>
    <col min="121" max="121" width="1.28515625" customWidth="1"/>
    <col min="122" max="122" width="2.140625" customWidth="1"/>
    <col min="123" max="123" width="1.28515625" customWidth="1"/>
    <col min="124" max="124" width="3.140625" customWidth="1"/>
    <col min="125" max="125" width="0.7109375" customWidth="1"/>
    <col min="126" max="126" width="1.42578125" customWidth="1"/>
    <col min="127" max="127" width="3.42578125" customWidth="1"/>
    <col min="128" max="128" width="1.7109375" customWidth="1"/>
  </cols>
  <sheetData>
    <row r="1" spans="1:128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77" t="s">
        <v>114</v>
      </c>
    </row>
    <row r="2" spans="1:128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77" t="s">
        <v>115</v>
      </c>
    </row>
    <row r="3" spans="1:128" x14ac:dyDescent="0.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77" t="s">
        <v>116</v>
      </c>
    </row>
    <row r="4" spans="1:128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78"/>
    </row>
    <row r="5" spans="1:128" ht="13.5" thickBo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175" t="s">
        <v>110</v>
      </c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7"/>
    </row>
    <row r="6" spans="1:128" ht="12.75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64" t="s">
        <v>108</v>
      </c>
      <c r="DH6" s="54"/>
      <c r="DI6" s="178" t="s">
        <v>111</v>
      </c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80"/>
    </row>
    <row r="7" spans="1:128" ht="13.5" thickBot="1" x14ac:dyDescent="0.25">
      <c r="A7" s="142" t="s">
        <v>118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64" t="s">
        <v>109</v>
      </c>
      <c r="DH7" s="54"/>
      <c r="DI7" s="181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3"/>
    </row>
    <row r="8" spans="1:128" x14ac:dyDescent="0.2">
      <c r="A8" s="184" t="s">
        <v>66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4"/>
      <c r="DH8" s="70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</row>
    <row r="9" spans="1:128" ht="12.75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62"/>
      <c r="DH9" s="5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</row>
    <row r="10" spans="1:128" ht="13.5" thickBo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85" t="s">
        <v>69</v>
      </c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56"/>
      <c r="AJ10" s="186" t="s">
        <v>82</v>
      </c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8"/>
      <c r="BH10" s="189" t="s">
        <v>93</v>
      </c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1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</row>
    <row r="11" spans="1:128" ht="15" thickBo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56"/>
      <c r="AJ11" s="192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 t="s">
        <v>120</v>
      </c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4"/>
      <c r="BV11" s="56"/>
      <c r="BW11" s="68" t="s">
        <v>96</v>
      </c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</row>
    <row r="12" spans="1:128" ht="12.7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69" t="s">
        <v>97</v>
      </c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62" t="s">
        <v>107</v>
      </c>
      <c r="DF12" s="172" t="s">
        <v>119</v>
      </c>
      <c r="DG12" s="172"/>
      <c r="DH12" s="65"/>
      <c r="DI12" s="172" t="s">
        <v>121</v>
      </c>
      <c r="DJ12" s="172"/>
      <c r="DK12" s="172"/>
      <c r="DL12" s="172"/>
      <c r="DM12" s="172"/>
      <c r="DN12" s="172"/>
      <c r="DO12" s="56"/>
      <c r="DP12" s="66" t="s">
        <v>83</v>
      </c>
      <c r="DQ12" s="173" t="s">
        <v>84</v>
      </c>
      <c r="DR12" s="173"/>
      <c r="DS12" s="56"/>
      <c r="DT12" s="56"/>
      <c r="DU12" s="62" t="s">
        <v>113</v>
      </c>
      <c r="DV12" s="174"/>
      <c r="DW12" s="174"/>
      <c r="DX12" s="174"/>
    </row>
    <row r="13" spans="1:128" ht="12.75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62" t="s">
        <v>70</v>
      </c>
      <c r="O13" s="172"/>
      <c r="P13" s="172"/>
      <c r="Q13" s="172"/>
      <c r="R13" s="172"/>
      <c r="S13" s="172"/>
      <c r="T13" s="172"/>
      <c r="U13" s="172"/>
      <c r="V13" s="172"/>
      <c r="W13" s="56"/>
      <c r="X13" s="62" t="s">
        <v>76</v>
      </c>
      <c r="Y13" s="172" t="s">
        <v>77</v>
      </c>
      <c r="Z13" s="172"/>
      <c r="AA13" s="172"/>
      <c r="AB13" s="65" t="s">
        <v>78</v>
      </c>
      <c r="AC13" s="172" t="s">
        <v>121</v>
      </c>
      <c r="AD13" s="172"/>
      <c r="AE13" s="172"/>
      <c r="AF13" s="172"/>
      <c r="AG13" s="172"/>
      <c r="AH13" s="172"/>
      <c r="AI13" s="172"/>
      <c r="AJ13" s="172"/>
      <c r="AK13" s="56"/>
      <c r="AL13" s="79" t="s">
        <v>83</v>
      </c>
      <c r="AM13" s="82" t="s">
        <v>84</v>
      </c>
      <c r="AN13" s="82"/>
      <c r="AO13" s="82"/>
      <c r="AP13" s="65" t="s">
        <v>88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69" t="s">
        <v>98</v>
      </c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65" t="s">
        <v>81</v>
      </c>
      <c r="DU13" s="56"/>
      <c r="DV13" s="56"/>
      <c r="DW13" s="56"/>
      <c r="DX13" s="56"/>
    </row>
    <row r="14" spans="1:128" ht="12.75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</row>
    <row r="15" spans="1:128" x14ac:dyDescent="0.2">
      <c r="A15" s="168" t="s">
        <v>67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6" t="s">
        <v>72</v>
      </c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 t="s">
        <v>79</v>
      </c>
      <c r="AJ15" s="166"/>
      <c r="AK15" s="166"/>
      <c r="AL15" s="166"/>
      <c r="AM15" s="166"/>
      <c r="AN15" s="166"/>
      <c r="AO15" s="166"/>
      <c r="AP15" s="166"/>
      <c r="AQ15" s="166"/>
      <c r="AR15" s="166" t="s">
        <v>89</v>
      </c>
      <c r="AS15" s="166"/>
      <c r="AT15" s="166"/>
      <c r="AU15" s="166"/>
      <c r="AV15" s="166"/>
      <c r="AW15" s="166"/>
      <c r="AX15" s="166"/>
      <c r="AY15" s="166"/>
      <c r="AZ15" s="166"/>
      <c r="BA15" s="166"/>
      <c r="BB15" s="166" t="s">
        <v>91</v>
      </c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8" t="s">
        <v>12</v>
      </c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9" t="s">
        <v>100</v>
      </c>
      <c r="CT15" s="170"/>
      <c r="CU15" s="170"/>
      <c r="CV15" s="170"/>
      <c r="CW15" s="170"/>
      <c r="CX15" s="170"/>
      <c r="CY15" s="170"/>
      <c r="CZ15" s="170"/>
      <c r="DA15" s="170"/>
      <c r="DB15" s="170"/>
      <c r="DC15" s="171"/>
      <c r="DD15" s="166" t="s">
        <v>105</v>
      </c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 t="s">
        <v>112</v>
      </c>
      <c r="DR15" s="166"/>
      <c r="DS15" s="166"/>
      <c r="DT15" s="166"/>
      <c r="DU15" s="166"/>
      <c r="DV15" s="166"/>
      <c r="DW15" s="166"/>
      <c r="DX15" s="166"/>
    </row>
    <row r="16" spans="1:128" x14ac:dyDescent="0.2">
      <c r="A16" s="167" t="s">
        <v>68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 t="s">
        <v>71</v>
      </c>
      <c r="P16" s="167"/>
      <c r="Q16" s="167"/>
      <c r="R16" s="167"/>
      <c r="S16" s="167" t="s">
        <v>73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 t="s">
        <v>80</v>
      </c>
      <c r="AJ16" s="167"/>
      <c r="AK16" s="167"/>
      <c r="AL16" s="167"/>
      <c r="AM16" s="167"/>
      <c r="AN16" s="167"/>
      <c r="AO16" s="167"/>
      <c r="AP16" s="167"/>
      <c r="AQ16" s="167"/>
      <c r="AR16" s="167" t="s">
        <v>90</v>
      </c>
      <c r="AS16" s="167"/>
      <c r="AT16" s="167"/>
      <c r="AU16" s="167"/>
      <c r="AV16" s="167"/>
      <c r="AW16" s="167"/>
      <c r="AX16" s="167"/>
      <c r="AY16" s="167"/>
      <c r="AZ16" s="167"/>
      <c r="BA16" s="167"/>
      <c r="BB16" s="167" t="s">
        <v>92</v>
      </c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 t="s">
        <v>56</v>
      </c>
      <c r="BN16" s="167"/>
      <c r="BO16" s="167"/>
      <c r="BP16" s="167"/>
      <c r="BQ16" s="167"/>
      <c r="BR16" s="167"/>
      <c r="BS16" s="167"/>
      <c r="BT16" s="167"/>
      <c r="BU16" s="167" t="s">
        <v>95</v>
      </c>
      <c r="BV16" s="167"/>
      <c r="BW16" s="167"/>
      <c r="BX16" s="167"/>
      <c r="BY16" s="167"/>
      <c r="BZ16" s="167"/>
      <c r="CA16" s="167"/>
      <c r="CB16" s="167"/>
      <c r="CC16" s="167" t="s">
        <v>56</v>
      </c>
      <c r="CD16" s="167"/>
      <c r="CE16" s="167"/>
      <c r="CF16" s="167"/>
      <c r="CG16" s="167"/>
      <c r="CH16" s="167"/>
      <c r="CI16" s="167"/>
      <c r="CJ16" s="167"/>
      <c r="CK16" s="167" t="s">
        <v>99</v>
      </c>
      <c r="CL16" s="167"/>
      <c r="CM16" s="167"/>
      <c r="CN16" s="167"/>
      <c r="CO16" s="167"/>
      <c r="CP16" s="167"/>
      <c r="CQ16" s="167"/>
      <c r="CR16" s="167"/>
      <c r="CS16" s="166" t="s">
        <v>101</v>
      </c>
      <c r="CT16" s="166"/>
      <c r="CU16" s="166"/>
      <c r="CV16" s="166"/>
      <c r="CW16" s="166"/>
      <c r="CX16" s="166"/>
      <c r="CY16" s="166"/>
      <c r="CZ16" s="166"/>
      <c r="DA16" s="166"/>
      <c r="DB16" s="166"/>
      <c r="DC16" s="80" t="s">
        <v>103</v>
      </c>
      <c r="DD16" s="167" t="s">
        <v>106</v>
      </c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</row>
    <row r="17" spans="1:128" x14ac:dyDescent="0.2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 t="s">
        <v>74</v>
      </c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 t="s">
        <v>81</v>
      </c>
      <c r="AJ17" s="165"/>
      <c r="AK17" s="165"/>
      <c r="AL17" s="165"/>
      <c r="AM17" s="165"/>
      <c r="AN17" s="165"/>
      <c r="AO17" s="165"/>
      <c r="AP17" s="165"/>
      <c r="AQ17" s="165"/>
      <c r="AR17" s="165" t="s">
        <v>0</v>
      </c>
      <c r="AS17" s="165"/>
      <c r="AT17" s="165"/>
      <c r="AU17" s="165"/>
      <c r="AV17" s="165"/>
      <c r="AW17" s="165"/>
      <c r="AX17" s="165"/>
      <c r="AY17" s="165"/>
      <c r="AZ17" s="165"/>
      <c r="BA17" s="165"/>
      <c r="BB17" s="165" t="s">
        <v>0</v>
      </c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 t="s">
        <v>102</v>
      </c>
      <c r="CT17" s="165"/>
      <c r="CU17" s="165"/>
      <c r="CV17" s="165"/>
      <c r="CW17" s="165"/>
      <c r="CX17" s="165"/>
      <c r="CY17" s="165"/>
      <c r="CZ17" s="165"/>
      <c r="DA17" s="165"/>
      <c r="DB17" s="165"/>
      <c r="DC17" s="81" t="s">
        <v>104</v>
      </c>
      <c r="DD17" s="165" t="s">
        <v>117</v>
      </c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</row>
    <row r="18" spans="1:128" ht="12.75" x14ac:dyDescent="0.2">
      <c r="A18" s="150">
        <v>1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>
        <v>2</v>
      </c>
      <c r="P18" s="150"/>
      <c r="Q18" s="150"/>
      <c r="R18" s="150"/>
      <c r="S18" s="150">
        <v>3</v>
      </c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>
        <v>4</v>
      </c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>
        <v>5</v>
      </c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>
        <v>6</v>
      </c>
      <c r="BN18" s="150"/>
      <c r="BO18" s="150"/>
      <c r="BP18" s="150"/>
      <c r="BQ18" s="150"/>
      <c r="BR18" s="150"/>
      <c r="BS18" s="150"/>
      <c r="BT18" s="150"/>
      <c r="BU18" s="150">
        <v>7</v>
      </c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>
        <v>8</v>
      </c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72"/>
      <c r="DD18" s="150">
        <v>9</v>
      </c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>
        <v>10</v>
      </c>
      <c r="DR18" s="150"/>
      <c r="DS18" s="150"/>
      <c r="DT18" s="150"/>
      <c r="DU18" s="150"/>
      <c r="DV18" s="150"/>
      <c r="DW18" s="150"/>
      <c r="DX18" s="150"/>
    </row>
    <row r="19" spans="1:128" ht="12.75" x14ac:dyDescent="0.2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3"/>
      <c r="O19" s="154"/>
      <c r="P19" s="155"/>
      <c r="Q19" s="155"/>
      <c r="R19" s="156"/>
      <c r="S19" s="146" t="s">
        <v>13</v>
      </c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8"/>
      <c r="AI19" s="151"/>
      <c r="AJ19" s="152"/>
      <c r="AK19" s="152"/>
      <c r="AL19" s="152"/>
      <c r="AM19" s="152"/>
      <c r="AN19" s="152"/>
      <c r="AO19" s="152"/>
      <c r="AP19" s="152"/>
      <c r="AQ19" s="153"/>
      <c r="AR19" s="157"/>
      <c r="AS19" s="158"/>
      <c r="AT19" s="158"/>
      <c r="AU19" s="158"/>
      <c r="AV19" s="158"/>
      <c r="AW19" s="158"/>
      <c r="AX19" s="158"/>
      <c r="AY19" s="158"/>
      <c r="AZ19" s="158"/>
      <c r="BA19" s="159"/>
      <c r="BB19" s="143"/>
      <c r="BC19" s="144"/>
      <c r="BD19" s="144"/>
      <c r="BE19" s="144"/>
      <c r="BF19" s="144"/>
      <c r="BG19" s="144"/>
      <c r="BH19" s="144"/>
      <c r="BI19" s="144"/>
      <c r="BJ19" s="144"/>
      <c r="BK19" s="144"/>
      <c r="BL19" s="145"/>
      <c r="BM19" s="151"/>
      <c r="BN19" s="152"/>
      <c r="BO19" s="152"/>
      <c r="BP19" s="152"/>
      <c r="BQ19" s="152"/>
      <c r="BR19" s="152"/>
      <c r="BS19" s="152"/>
      <c r="BT19" s="153"/>
      <c r="BU19" s="151"/>
      <c r="BV19" s="152"/>
      <c r="BW19" s="152"/>
      <c r="BX19" s="152"/>
      <c r="BY19" s="152"/>
      <c r="BZ19" s="152"/>
      <c r="CA19" s="152"/>
      <c r="CB19" s="153"/>
      <c r="CC19" s="151"/>
      <c r="CD19" s="152"/>
      <c r="CE19" s="152"/>
      <c r="CF19" s="152"/>
      <c r="CG19" s="152"/>
      <c r="CH19" s="152"/>
      <c r="CI19" s="152"/>
      <c r="CJ19" s="153"/>
      <c r="CK19" s="143"/>
      <c r="CL19" s="144"/>
      <c r="CM19" s="144"/>
      <c r="CN19" s="144"/>
      <c r="CO19" s="144"/>
      <c r="CP19" s="144"/>
      <c r="CQ19" s="144"/>
      <c r="CR19" s="145"/>
      <c r="CS19" s="143"/>
      <c r="CT19" s="144"/>
      <c r="CU19" s="144"/>
      <c r="CV19" s="144"/>
      <c r="CW19" s="144"/>
      <c r="CX19" s="144"/>
      <c r="CY19" s="144"/>
      <c r="CZ19" s="144"/>
      <c r="DA19" s="144"/>
      <c r="DB19" s="145"/>
      <c r="DC19" s="83"/>
      <c r="DD19" s="143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5"/>
      <c r="DQ19" s="151"/>
      <c r="DR19" s="152"/>
      <c r="DS19" s="152"/>
      <c r="DT19" s="152"/>
      <c r="DU19" s="152"/>
      <c r="DV19" s="152"/>
      <c r="DW19" s="152"/>
      <c r="DX19" s="153"/>
    </row>
    <row r="20" spans="1:128" s="43" customFormat="1" ht="12.75" x14ac:dyDescent="0.2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7"/>
      <c r="P20" s="88"/>
      <c r="Q20" s="88"/>
      <c r="R20" s="89"/>
      <c r="S20" s="146" t="s">
        <v>14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99"/>
      <c r="AI20" s="84"/>
      <c r="AJ20" s="85"/>
      <c r="AK20" s="85"/>
      <c r="AL20" s="85"/>
      <c r="AM20" s="85"/>
      <c r="AN20" s="85"/>
      <c r="AO20" s="85"/>
      <c r="AP20" s="85"/>
      <c r="AQ20" s="86"/>
      <c r="AR20" s="93"/>
      <c r="AS20" s="94"/>
      <c r="AT20" s="94"/>
      <c r="AU20" s="94"/>
      <c r="AV20" s="94"/>
      <c r="AW20" s="94"/>
      <c r="AX20" s="94"/>
      <c r="AY20" s="94"/>
      <c r="AZ20" s="94"/>
      <c r="BA20" s="95"/>
      <c r="BB20" s="96"/>
      <c r="BC20" s="97"/>
      <c r="BD20" s="97"/>
      <c r="BE20" s="97"/>
      <c r="BF20" s="97"/>
      <c r="BG20" s="97"/>
      <c r="BH20" s="97"/>
      <c r="BI20" s="97"/>
      <c r="BJ20" s="97"/>
      <c r="BK20" s="97"/>
      <c r="BL20" s="98"/>
      <c r="BM20" s="84"/>
      <c r="BN20" s="85"/>
      <c r="BO20" s="85"/>
      <c r="BP20" s="85"/>
      <c r="BQ20" s="85"/>
      <c r="BR20" s="85"/>
      <c r="BS20" s="85"/>
      <c r="BT20" s="86"/>
      <c r="BU20" s="84"/>
      <c r="BV20" s="85"/>
      <c r="BW20" s="85"/>
      <c r="BX20" s="85"/>
      <c r="BY20" s="85"/>
      <c r="BZ20" s="85"/>
      <c r="CA20" s="85"/>
      <c r="CB20" s="86"/>
      <c r="CC20" s="84"/>
      <c r="CD20" s="85"/>
      <c r="CE20" s="85"/>
      <c r="CF20" s="85"/>
      <c r="CG20" s="85"/>
      <c r="CH20" s="85"/>
      <c r="CI20" s="85"/>
      <c r="CJ20" s="86"/>
      <c r="CK20" s="96"/>
      <c r="CL20" s="97"/>
      <c r="CM20" s="97"/>
      <c r="CN20" s="97"/>
      <c r="CO20" s="97"/>
      <c r="CP20" s="97"/>
      <c r="CQ20" s="97"/>
      <c r="CR20" s="98"/>
      <c r="CS20" s="96"/>
      <c r="CT20" s="97"/>
      <c r="CU20" s="97"/>
      <c r="CV20" s="97"/>
      <c r="CW20" s="97"/>
      <c r="CX20" s="97"/>
      <c r="CY20" s="97"/>
      <c r="CZ20" s="97"/>
      <c r="DA20" s="97"/>
      <c r="DB20" s="98"/>
      <c r="DC20" s="83"/>
      <c r="DD20" s="96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8"/>
      <c r="DQ20" s="84"/>
      <c r="DR20" s="85"/>
      <c r="DS20" s="85"/>
      <c r="DT20" s="85"/>
      <c r="DU20" s="85"/>
      <c r="DV20" s="85"/>
      <c r="DW20" s="85"/>
      <c r="DX20" s="86"/>
    </row>
    <row r="21" spans="1:128" s="43" customFormat="1" ht="12.75" x14ac:dyDescent="0.2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87"/>
      <c r="P21" s="88"/>
      <c r="Q21" s="88"/>
      <c r="R21" s="89"/>
      <c r="S21" s="146" t="s">
        <v>15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  <c r="AI21" s="84"/>
      <c r="AJ21" s="85"/>
      <c r="AK21" s="85"/>
      <c r="AL21" s="85"/>
      <c r="AM21" s="85"/>
      <c r="AN21" s="85"/>
      <c r="AO21" s="85"/>
      <c r="AP21" s="85"/>
      <c r="AQ21" s="86"/>
      <c r="AR21" s="93"/>
      <c r="AS21" s="94"/>
      <c r="AT21" s="94"/>
      <c r="AU21" s="94"/>
      <c r="AV21" s="94"/>
      <c r="AW21" s="94"/>
      <c r="AX21" s="94"/>
      <c r="AY21" s="94"/>
      <c r="AZ21" s="94"/>
      <c r="BA21" s="95"/>
      <c r="BB21" s="96"/>
      <c r="BC21" s="97"/>
      <c r="BD21" s="97"/>
      <c r="BE21" s="97"/>
      <c r="BF21" s="97"/>
      <c r="BG21" s="97"/>
      <c r="BH21" s="97"/>
      <c r="BI21" s="97"/>
      <c r="BJ21" s="97"/>
      <c r="BK21" s="97"/>
      <c r="BL21" s="98"/>
      <c r="BM21" s="84"/>
      <c r="BN21" s="85"/>
      <c r="BO21" s="85"/>
      <c r="BP21" s="85"/>
      <c r="BQ21" s="85"/>
      <c r="BR21" s="85"/>
      <c r="BS21" s="85"/>
      <c r="BT21" s="86"/>
      <c r="BU21" s="84"/>
      <c r="BV21" s="85"/>
      <c r="BW21" s="85"/>
      <c r="BX21" s="85"/>
      <c r="BY21" s="85"/>
      <c r="BZ21" s="85"/>
      <c r="CA21" s="85"/>
      <c r="CB21" s="86"/>
      <c r="CC21" s="84"/>
      <c r="CD21" s="85"/>
      <c r="CE21" s="85"/>
      <c r="CF21" s="85"/>
      <c r="CG21" s="85"/>
      <c r="CH21" s="85"/>
      <c r="CI21" s="85"/>
      <c r="CJ21" s="86"/>
      <c r="CK21" s="96"/>
      <c r="CL21" s="97"/>
      <c r="CM21" s="97"/>
      <c r="CN21" s="97"/>
      <c r="CO21" s="97"/>
      <c r="CP21" s="97"/>
      <c r="CQ21" s="97"/>
      <c r="CR21" s="98"/>
      <c r="CS21" s="96"/>
      <c r="CT21" s="97"/>
      <c r="CU21" s="97"/>
      <c r="CV21" s="97"/>
      <c r="CW21" s="97"/>
      <c r="CX21" s="97"/>
      <c r="CY21" s="97"/>
      <c r="CZ21" s="97"/>
      <c r="DA21" s="97"/>
      <c r="DB21" s="98"/>
      <c r="DC21" s="83"/>
      <c r="DD21" s="96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8"/>
      <c r="DQ21" s="84"/>
      <c r="DR21" s="85"/>
      <c r="DS21" s="85"/>
      <c r="DT21" s="85"/>
      <c r="DU21" s="85"/>
      <c r="DV21" s="85"/>
      <c r="DW21" s="85"/>
      <c r="DX21" s="86"/>
    </row>
    <row r="22" spans="1:128" s="43" customFormat="1" ht="12.75" x14ac:dyDescent="0.2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6"/>
      <c r="O22" s="87"/>
      <c r="P22" s="88"/>
      <c r="Q22" s="88"/>
      <c r="R22" s="89"/>
      <c r="S22" s="90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84"/>
      <c r="AJ22" s="85"/>
      <c r="AK22" s="85"/>
      <c r="AL22" s="85"/>
      <c r="AM22" s="85"/>
      <c r="AN22" s="85"/>
      <c r="AO22" s="85"/>
      <c r="AP22" s="85"/>
      <c r="AQ22" s="86"/>
      <c r="AR22" s="93"/>
      <c r="AS22" s="94"/>
      <c r="AT22" s="94"/>
      <c r="AU22" s="94"/>
      <c r="AV22" s="94"/>
      <c r="AW22" s="94"/>
      <c r="AX22" s="94"/>
      <c r="AY22" s="94"/>
      <c r="AZ22" s="94"/>
      <c r="BA22" s="95"/>
      <c r="BB22" s="96"/>
      <c r="BC22" s="97"/>
      <c r="BD22" s="97"/>
      <c r="BE22" s="97"/>
      <c r="BF22" s="97"/>
      <c r="BG22" s="97"/>
      <c r="BH22" s="97"/>
      <c r="BI22" s="97"/>
      <c r="BJ22" s="97"/>
      <c r="BK22" s="97"/>
      <c r="BL22" s="98"/>
      <c r="BM22" s="84"/>
      <c r="BN22" s="85"/>
      <c r="BO22" s="85"/>
      <c r="BP22" s="85"/>
      <c r="BQ22" s="85"/>
      <c r="BR22" s="85"/>
      <c r="BS22" s="85"/>
      <c r="BT22" s="86"/>
      <c r="BU22" s="84"/>
      <c r="BV22" s="85"/>
      <c r="BW22" s="85"/>
      <c r="BX22" s="85"/>
      <c r="BY22" s="85"/>
      <c r="BZ22" s="85"/>
      <c r="CA22" s="85"/>
      <c r="CB22" s="86"/>
      <c r="CC22" s="84"/>
      <c r="CD22" s="85"/>
      <c r="CE22" s="85"/>
      <c r="CF22" s="85"/>
      <c r="CG22" s="85"/>
      <c r="CH22" s="85"/>
      <c r="CI22" s="85"/>
      <c r="CJ22" s="86"/>
      <c r="CK22" s="96"/>
      <c r="CL22" s="97"/>
      <c r="CM22" s="97"/>
      <c r="CN22" s="97"/>
      <c r="CO22" s="97"/>
      <c r="CP22" s="97"/>
      <c r="CQ22" s="97"/>
      <c r="CR22" s="98"/>
      <c r="CS22" s="96"/>
      <c r="CT22" s="97"/>
      <c r="CU22" s="97"/>
      <c r="CV22" s="97"/>
      <c r="CW22" s="97"/>
      <c r="CX22" s="97"/>
      <c r="CY22" s="97"/>
      <c r="CZ22" s="97"/>
      <c r="DA22" s="97"/>
      <c r="DB22" s="98"/>
      <c r="DC22" s="83"/>
      <c r="DD22" s="96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8"/>
      <c r="DQ22" s="84"/>
      <c r="DR22" s="85"/>
      <c r="DS22" s="85"/>
      <c r="DT22" s="85"/>
      <c r="DU22" s="85"/>
      <c r="DV22" s="85"/>
      <c r="DW22" s="85"/>
      <c r="DX22" s="86"/>
    </row>
    <row r="23" spans="1:128" s="43" customFormat="1" ht="12.75" x14ac:dyDescent="0.2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87"/>
      <c r="P23" s="88"/>
      <c r="Q23" s="88"/>
      <c r="R23" s="89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2"/>
      <c r="AI23" s="84"/>
      <c r="AJ23" s="85"/>
      <c r="AK23" s="85"/>
      <c r="AL23" s="85"/>
      <c r="AM23" s="85"/>
      <c r="AN23" s="85"/>
      <c r="AO23" s="85"/>
      <c r="AP23" s="85"/>
      <c r="AQ23" s="86"/>
      <c r="AR23" s="93"/>
      <c r="AS23" s="94"/>
      <c r="AT23" s="94"/>
      <c r="AU23" s="94"/>
      <c r="AV23" s="94"/>
      <c r="AW23" s="94"/>
      <c r="AX23" s="94"/>
      <c r="AY23" s="94"/>
      <c r="AZ23" s="94"/>
      <c r="BA23" s="95"/>
      <c r="BB23" s="96"/>
      <c r="BC23" s="97"/>
      <c r="BD23" s="97"/>
      <c r="BE23" s="97"/>
      <c r="BF23" s="97"/>
      <c r="BG23" s="97"/>
      <c r="BH23" s="97"/>
      <c r="BI23" s="97"/>
      <c r="BJ23" s="97"/>
      <c r="BK23" s="97"/>
      <c r="BL23" s="98"/>
      <c r="BM23" s="84"/>
      <c r="BN23" s="85"/>
      <c r="BO23" s="85"/>
      <c r="BP23" s="85"/>
      <c r="BQ23" s="85"/>
      <c r="BR23" s="85"/>
      <c r="BS23" s="85"/>
      <c r="BT23" s="86"/>
      <c r="BU23" s="84"/>
      <c r="BV23" s="85"/>
      <c r="BW23" s="85"/>
      <c r="BX23" s="85"/>
      <c r="BY23" s="85"/>
      <c r="BZ23" s="85"/>
      <c r="CA23" s="85"/>
      <c r="CB23" s="86"/>
      <c r="CC23" s="84"/>
      <c r="CD23" s="85"/>
      <c r="CE23" s="85"/>
      <c r="CF23" s="85"/>
      <c r="CG23" s="85"/>
      <c r="CH23" s="85"/>
      <c r="CI23" s="85"/>
      <c r="CJ23" s="86"/>
      <c r="CK23" s="96"/>
      <c r="CL23" s="97"/>
      <c r="CM23" s="97"/>
      <c r="CN23" s="97"/>
      <c r="CO23" s="97"/>
      <c r="CP23" s="97"/>
      <c r="CQ23" s="97"/>
      <c r="CR23" s="98"/>
      <c r="CS23" s="96"/>
      <c r="CT23" s="97"/>
      <c r="CU23" s="97"/>
      <c r="CV23" s="97"/>
      <c r="CW23" s="97"/>
      <c r="CX23" s="97"/>
      <c r="CY23" s="97"/>
      <c r="CZ23" s="97"/>
      <c r="DA23" s="97"/>
      <c r="DB23" s="98"/>
      <c r="DC23" s="83"/>
      <c r="DD23" s="96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8"/>
      <c r="DQ23" s="84"/>
      <c r="DR23" s="85"/>
      <c r="DS23" s="85"/>
      <c r="DT23" s="85"/>
      <c r="DU23" s="85"/>
      <c r="DV23" s="85"/>
      <c r="DW23" s="85"/>
      <c r="DX23" s="86"/>
    </row>
    <row r="24" spans="1:128" s="43" customFormat="1" ht="12.75" x14ac:dyDescent="0.2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87"/>
      <c r="P24" s="88"/>
      <c r="Q24" s="88"/>
      <c r="R24" s="89"/>
      <c r="S24" s="90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2"/>
      <c r="AI24" s="84"/>
      <c r="AJ24" s="85"/>
      <c r="AK24" s="85"/>
      <c r="AL24" s="85"/>
      <c r="AM24" s="85"/>
      <c r="AN24" s="85"/>
      <c r="AO24" s="85"/>
      <c r="AP24" s="85"/>
      <c r="AQ24" s="86"/>
      <c r="AR24" s="93"/>
      <c r="AS24" s="94"/>
      <c r="AT24" s="94"/>
      <c r="AU24" s="94"/>
      <c r="AV24" s="94"/>
      <c r="AW24" s="94"/>
      <c r="AX24" s="94"/>
      <c r="AY24" s="94"/>
      <c r="AZ24" s="94"/>
      <c r="BA24" s="95"/>
      <c r="BB24" s="96"/>
      <c r="BC24" s="97"/>
      <c r="BD24" s="97"/>
      <c r="BE24" s="97"/>
      <c r="BF24" s="97"/>
      <c r="BG24" s="97"/>
      <c r="BH24" s="97"/>
      <c r="BI24" s="97"/>
      <c r="BJ24" s="97"/>
      <c r="BK24" s="97"/>
      <c r="BL24" s="98"/>
      <c r="BM24" s="84"/>
      <c r="BN24" s="85"/>
      <c r="BO24" s="85"/>
      <c r="BP24" s="85"/>
      <c r="BQ24" s="85"/>
      <c r="BR24" s="85"/>
      <c r="BS24" s="85"/>
      <c r="BT24" s="86"/>
      <c r="BU24" s="84"/>
      <c r="BV24" s="85"/>
      <c r="BW24" s="85"/>
      <c r="BX24" s="85"/>
      <c r="BY24" s="85"/>
      <c r="BZ24" s="85"/>
      <c r="CA24" s="85"/>
      <c r="CB24" s="86"/>
      <c r="CC24" s="84"/>
      <c r="CD24" s="85"/>
      <c r="CE24" s="85"/>
      <c r="CF24" s="85"/>
      <c r="CG24" s="85"/>
      <c r="CH24" s="85"/>
      <c r="CI24" s="85"/>
      <c r="CJ24" s="86"/>
      <c r="CK24" s="96"/>
      <c r="CL24" s="97"/>
      <c r="CM24" s="97"/>
      <c r="CN24" s="97"/>
      <c r="CO24" s="97"/>
      <c r="CP24" s="97"/>
      <c r="CQ24" s="97"/>
      <c r="CR24" s="98"/>
      <c r="CS24" s="96"/>
      <c r="CT24" s="97"/>
      <c r="CU24" s="97"/>
      <c r="CV24" s="97"/>
      <c r="CW24" s="97"/>
      <c r="CX24" s="97"/>
      <c r="CY24" s="97"/>
      <c r="CZ24" s="97"/>
      <c r="DA24" s="97"/>
      <c r="DB24" s="98"/>
      <c r="DC24" s="83"/>
      <c r="DD24" s="96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8"/>
      <c r="DQ24" s="84"/>
      <c r="DR24" s="85"/>
      <c r="DS24" s="85"/>
      <c r="DT24" s="85"/>
      <c r="DU24" s="85"/>
      <c r="DV24" s="85"/>
      <c r="DW24" s="85"/>
      <c r="DX24" s="86"/>
    </row>
    <row r="25" spans="1:128" s="43" customFormat="1" ht="12.75" x14ac:dyDescent="0.2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6"/>
      <c r="O25" s="87"/>
      <c r="P25" s="88"/>
      <c r="Q25" s="88"/>
      <c r="R25" s="89"/>
      <c r="S25" s="90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2"/>
      <c r="AI25" s="84"/>
      <c r="AJ25" s="85"/>
      <c r="AK25" s="85"/>
      <c r="AL25" s="85"/>
      <c r="AM25" s="85"/>
      <c r="AN25" s="85"/>
      <c r="AO25" s="85"/>
      <c r="AP25" s="85"/>
      <c r="AQ25" s="86"/>
      <c r="AR25" s="93"/>
      <c r="AS25" s="94"/>
      <c r="AT25" s="94"/>
      <c r="AU25" s="94"/>
      <c r="AV25" s="94"/>
      <c r="AW25" s="94"/>
      <c r="AX25" s="94"/>
      <c r="AY25" s="94"/>
      <c r="AZ25" s="94"/>
      <c r="BA25" s="95"/>
      <c r="BB25" s="96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BM25" s="84"/>
      <c r="BN25" s="85"/>
      <c r="BO25" s="85"/>
      <c r="BP25" s="85"/>
      <c r="BQ25" s="85"/>
      <c r="BR25" s="85"/>
      <c r="BS25" s="85"/>
      <c r="BT25" s="86"/>
      <c r="BU25" s="84"/>
      <c r="BV25" s="85"/>
      <c r="BW25" s="85"/>
      <c r="BX25" s="85"/>
      <c r="BY25" s="85"/>
      <c r="BZ25" s="85"/>
      <c r="CA25" s="85"/>
      <c r="CB25" s="86"/>
      <c r="CC25" s="84"/>
      <c r="CD25" s="85"/>
      <c r="CE25" s="85"/>
      <c r="CF25" s="85"/>
      <c r="CG25" s="85"/>
      <c r="CH25" s="85"/>
      <c r="CI25" s="85"/>
      <c r="CJ25" s="86"/>
      <c r="CK25" s="96"/>
      <c r="CL25" s="97"/>
      <c r="CM25" s="97"/>
      <c r="CN25" s="97"/>
      <c r="CO25" s="97"/>
      <c r="CP25" s="97"/>
      <c r="CQ25" s="97"/>
      <c r="CR25" s="98"/>
      <c r="CS25" s="96"/>
      <c r="CT25" s="97"/>
      <c r="CU25" s="97"/>
      <c r="CV25" s="97"/>
      <c r="CW25" s="97"/>
      <c r="CX25" s="97"/>
      <c r="CY25" s="97"/>
      <c r="CZ25" s="97"/>
      <c r="DA25" s="97"/>
      <c r="DB25" s="98"/>
      <c r="DC25" s="83"/>
      <c r="DD25" s="96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8"/>
      <c r="DQ25" s="84"/>
      <c r="DR25" s="85"/>
      <c r="DS25" s="85"/>
      <c r="DT25" s="85"/>
      <c r="DU25" s="85"/>
      <c r="DV25" s="85"/>
      <c r="DW25" s="85"/>
      <c r="DX25" s="86"/>
    </row>
    <row r="26" spans="1:128" s="43" customFormat="1" ht="12.75" x14ac:dyDescent="0.2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87"/>
      <c r="P26" s="88"/>
      <c r="Q26" s="88"/>
      <c r="R26" s="89"/>
      <c r="S26" s="90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2"/>
      <c r="AI26" s="84"/>
      <c r="AJ26" s="85"/>
      <c r="AK26" s="85"/>
      <c r="AL26" s="85"/>
      <c r="AM26" s="85"/>
      <c r="AN26" s="85"/>
      <c r="AO26" s="85"/>
      <c r="AP26" s="85"/>
      <c r="AQ26" s="86"/>
      <c r="AR26" s="93"/>
      <c r="AS26" s="94"/>
      <c r="AT26" s="94"/>
      <c r="AU26" s="94"/>
      <c r="AV26" s="94"/>
      <c r="AW26" s="94"/>
      <c r="AX26" s="94"/>
      <c r="AY26" s="94"/>
      <c r="AZ26" s="94"/>
      <c r="BA26" s="95"/>
      <c r="BB26" s="96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BM26" s="84"/>
      <c r="BN26" s="85"/>
      <c r="BO26" s="85"/>
      <c r="BP26" s="85"/>
      <c r="BQ26" s="85"/>
      <c r="BR26" s="85"/>
      <c r="BS26" s="85"/>
      <c r="BT26" s="86"/>
      <c r="BU26" s="84"/>
      <c r="BV26" s="85"/>
      <c r="BW26" s="85"/>
      <c r="BX26" s="85"/>
      <c r="BY26" s="85"/>
      <c r="BZ26" s="85"/>
      <c r="CA26" s="85"/>
      <c r="CB26" s="86"/>
      <c r="CC26" s="84"/>
      <c r="CD26" s="85"/>
      <c r="CE26" s="85"/>
      <c r="CF26" s="85"/>
      <c r="CG26" s="85"/>
      <c r="CH26" s="85"/>
      <c r="CI26" s="85"/>
      <c r="CJ26" s="86"/>
      <c r="CK26" s="96"/>
      <c r="CL26" s="97"/>
      <c r="CM26" s="97"/>
      <c r="CN26" s="97"/>
      <c r="CO26" s="97"/>
      <c r="CP26" s="97"/>
      <c r="CQ26" s="97"/>
      <c r="CR26" s="98"/>
      <c r="CS26" s="96"/>
      <c r="CT26" s="97"/>
      <c r="CU26" s="97"/>
      <c r="CV26" s="97"/>
      <c r="CW26" s="97"/>
      <c r="CX26" s="97"/>
      <c r="CY26" s="97"/>
      <c r="CZ26" s="97"/>
      <c r="DA26" s="97"/>
      <c r="DB26" s="98"/>
      <c r="DC26" s="83"/>
      <c r="DD26" s="96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8"/>
      <c r="DQ26" s="84"/>
      <c r="DR26" s="85"/>
      <c r="DS26" s="85"/>
      <c r="DT26" s="85"/>
      <c r="DU26" s="85"/>
      <c r="DV26" s="85"/>
      <c r="DW26" s="85"/>
      <c r="DX26" s="86"/>
    </row>
    <row r="27" spans="1:128" s="43" customFormat="1" ht="12.75" x14ac:dyDescent="0.2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6"/>
      <c r="O27" s="87"/>
      <c r="P27" s="88"/>
      <c r="Q27" s="88"/>
      <c r="R27" s="89"/>
      <c r="S27" s="90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  <c r="AI27" s="84"/>
      <c r="AJ27" s="85"/>
      <c r="AK27" s="85"/>
      <c r="AL27" s="85"/>
      <c r="AM27" s="85"/>
      <c r="AN27" s="85"/>
      <c r="AO27" s="85"/>
      <c r="AP27" s="85"/>
      <c r="AQ27" s="86"/>
      <c r="AR27" s="93"/>
      <c r="AS27" s="94"/>
      <c r="AT27" s="94"/>
      <c r="AU27" s="94"/>
      <c r="AV27" s="94"/>
      <c r="AW27" s="94"/>
      <c r="AX27" s="94"/>
      <c r="AY27" s="94"/>
      <c r="AZ27" s="94"/>
      <c r="BA27" s="95"/>
      <c r="BB27" s="96"/>
      <c r="BC27" s="97"/>
      <c r="BD27" s="97"/>
      <c r="BE27" s="97"/>
      <c r="BF27" s="97"/>
      <c r="BG27" s="97"/>
      <c r="BH27" s="97"/>
      <c r="BI27" s="97"/>
      <c r="BJ27" s="97"/>
      <c r="BK27" s="97"/>
      <c r="BL27" s="98"/>
      <c r="BM27" s="84"/>
      <c r="BN27" s="85"/>
      <c r="BO27" s="85"/>
      <c r="BP27" s="85"/>
      <c r="BQ27" s="85"/>
      <c r="BR27" s="85"/>
      <c r="BS27" s="85"/>
      <c r="BT27" s="86"/>
      <c r="BU27" s="84"/>
      <c r="BV27" s="85"/>
      <c r="BW27" s="85"/>
      <c r="BX27" s="85"/>
      <c r="BY27" s="85"/>
      <c r="BZ27" s="85"/>
      <c r="CA27" s="85"/>
      <c r="CB27" s="86"/>
      <c r="CC27" s="84"/>
      <c r="CD27" s="85"/>
      <c r="CE27" s="85"/>
      <c r="CF27" s="85"/>
      <c r="CG27" s="85"/>
      <c r="CH27" s="85"/>
      <c r="CI27" s="85"/>
      <c r="CJ27" s="86"/>
      <c r="CK27" s="96"/>
      <c r="CL27" s="97"/>
      <c r="CM27" s="97"/>
      <c r="CN27" s="97"/>
      <c r="CO27" s="97"/>
      <c r="CP27" s="97"/>
      <c r="CQ27" s="97"/>
      <c r="CR27" s="98"/>
      <c r="CS27" s="96"/>
      <c r="CT27" s="97"/>
      <c r="CU27" s="97"/>
      <c r="CV27" s="97"/>
      <c r="CW27" s="97"/>
      <c r="CX27" s="97"/>
      <c r="CY27" s="97"/>
      <c r="CZ27" s="97"/>
      <c r="DA27" s="97"/>
      <c r="DB27" s="98"/>
      <c r="DC27" s="83"/>
      <c r="DD27" s="96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8"/>
      <c r="DQ27" s="84"/>
      <c r="DR27" s="85"/>
      <c r="DS27" s="85"/>
      <c r="DT27" s="85"/>
      <c r="DU27" s="85"/>
      <c r="DV27" s="85"/>
      <c r="DW27" s="85"/>
      <c r="DX27" s="86"/>
    </row>
    <row r="28" spans="1:128" s="43" customFormat="1" ht="12.75" x14ac:dyDescent="0.2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7"/>
      <c r="P28" s="88"/>
      <c r="Q28" s="88"/>
      <c r="R28" s="89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2"/>
      <c r="AI28" s="84"/>
      <c r="AJ28" s="85"/>
      <c r="AK28" s="85"/>
      <c r="AL28" s="85"/>
      <c r="AM28" s="85"/>
      <c r="AN28" s="85"/>
      <c r="AO28" s="85"/>
      <c r="AP28" s="85"/>
      <c r="AQ28" s="86"/>
      <c r="AR28" s="93"/>
      <c r="AS28" s="94"/>
      <c r="AT28" s="94"/>
      <c r="AU28" s="94"/>
      <c r="AV28" s="94"/>
      <c r="AW28" s="94"/>
      <c r="AX28" s="94"/>
      <c r="AY28" s="94"/>
      <c r="AZ28" s="94"/>
      <c r="BA28" s="95"/>
      <c r="BB28" s="96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84"/>
      <c r="BN28" s="85"/>
      <c r="BO28" s="85"/>
      <c r="BP28" s="85"/>
      <c r="BQ28" s="85"/>
      <c r="BR28" s="85"/>
      <c r="BS28" s="85"/>
      <c r="BT28" s="86"/>
      <c r="BU28" s="84"/>
      <c r="BV28" s="85"/>
      <c r="BW28" s="85"/>
      <c r="BX28" s="85"/>
      <c r="BY28" s="85"/>
      <c r="BZ28" s="85"/>
      <c r="CA28" s="85"/>
      <c r="CB28" s="86"/>
      <c r="CC28" s="84"/>
      <c r="CD28" s="85"/>
      <c r="CE28" s="85"/>
      <c r="CF28" s="85"/>
      <c r="CG28" s="85"/>
      <c r="CH28" s="85"/>
      <c r="CI28" s="85"/>
      <c r="CJ28" s="86"/>
      <c r="CK28" s="96"/>
      <c r="CL28" s="97"/>
      <c r="CM28" s="97"/>
      <c r="CN28" s="97"/>
      <c r="CO28" s="97"/>
      <c r="CP28" s="97"/>
      <c r="CQ28" s="97"/>
      <c r="CR28" s="98"/>
      <c r="CS28" s="96"/>
      <c r="CT28" s="97"/>
      <c r="CU28" s="97"/>
      <c r="CV28" s="97"/>
      <c r="CW28" s="97"/>
      <c r="CX28" s="97"/>
      <c r="CY28" s="97"/>
      <c r="CZ28" s="97"/>
      <c r="DA28" s="97"/>
      <c r="DB28" s="98"/>
      <c r="DC28" s="83"/>
      <c r="DD28" s="96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8"/>
      <c r="DQ28" s="84"/>
      <c r="DR28" s="85"/>
      <c r="DS28" s="85"/>
      <c r="DT28" s="85"/>
      <c r="DU28" s="85"/>
      <c r="DV28" s="85"/>
      <c r="DW28" s="85"/>
      <c r="DX28" s="86"/>
    </row>
    <row r="29" spans="1:128" s="43" customFormat="1" ht="12.75" x14ac:dyDescent="0.2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6"/>
      <c r="O29" s="87"/>
      <c r="P29" s="88"/>
      <c r="Q29" s="88"/>
      <c r="R29" s="89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2"/>
      <c r="AI29" s="84"/>
      <c r="AJ29" s="85"/>
      <c r="AK29" s="85"/>
      <c r="AL29" s="85"/>
      <c r="AM29" s="85"/>
      <c r="AN29" s="85"/>
      <c r="AO29" s="85"/>
      <c r="AP29" s="85"/>
      <c r="AQ29" s="86"/>
      <c r="AR29" s="93"/>
      <c r="AS29" s="94"/>
      <c r="AT29" s="94"/>
      <c r="AU29" s="94"/>
      <c r="AV29" s="94"/>
      <c r="AW29" s="94"/>
      <c r="AX29" s="94"/>
      <c r="AY29" s="94"/>
      <c r="AZ29" s="94"/>
      <c r="BA29" s="95"/>
      <c r="BB29" s="96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BM29" s="84"/>
      <c r="BN29" s="85"/>
      <c r="BO29" s="85"/>
      <c r="BP29" s="85"/>
      <c r="BQ29" s="85"/>
      <c r="BR29" s="85"/>
      <c r="BS29" s="85"/>
      <c r="BT29" s="86"/>
      <c r="BU29" s="84"/>
      <c r="BV29" s="85"/>
      <c r="BW29" s="85"/>
      <c r="BX29" s="85"/>
      <c r="BY29" s="85"/>
      <c r="BZ29" s="85"/>
      <c r="CA29" s="85"/>
      <c r="CB29" s="86"/>
      <c r="CC29" s="84"/>
      <c r="CD29" s="85"/>
      <c r="CE29" s="85"/>
      <c r="CF29" s="85"/>
      <c r="CG29" s="85"/>
      <c r="CH29" s="85"/>
      <c r="CI29" s="85"/>
      <c r="CJ29" s="86"/>
      <c r="CK29" s="96"/>
      <c r="CL29" s="97"/>
      <c r="CM29" s="97"/>
      <c r="CN29" s="97"/>
      <c r="CO29" s="97"/>
      <c r="CP29" s="97"/>
      <c r="CQ29" s="97"/>
      <c r="CR29" s="98"/>
      <c r="CS29" s="96"/>
      <c r="CT29" s="97"/>
      <c r="CU29" s="97"/>
      <c r="CV29" s="97"/>
      <c r="CW29" s="97"/>
      <c r="CX29" s="97"/>
      <c r="CY29" s="97"/>
      <c r="CZ29" s="97"/>
      <c r="DA29" s="97"/>
      <c r="DB29" s="98"/>
      <c r="DC29" s="83"/>
      <c r="DD29" s="96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8"/>
      <c r="DQ29" s="84"/>
      <c r="DR29" s="85"/>
      <c r="DS29" s="85"/>
      <c r="DT29" s="85"/>
      <c r="DU29" s="85"/>
      <c r="DV29" s="85"/>
      <c r="DW29" s="85"/>
      <c r="DX29" s="86"/>
    </row>
    <row r="30" spans="1:128" ht="12.75" x14ac:dyDescent="0.2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63"/>
      <c r="P30" s="163"/>
      <c r="Q30" s="163"/>
      <c r="R30" s="163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>
        <v>1</v>
      </c>
      <c r="AJ30" s="150"/>
      <c r="AK30" s="150"/>
      <c r="AL30" s="150"/>
      <c r="AM30" s="150"/>
      <c r="AN30" s="150"/>
      <c r="AO30" s="150"/>
      <c r="AP30" s="150"/>
      <c r="AQ30" s="150"/>
      <c r="AR30" s="164">
        <v>0</v>
      </c>
      <c r="AS30" s="164"/>
      <c r="AT30" s="164"/>
      <c r="AU30" s="164"/>
      <c r="AV30" s="164"/>
      <c r="AW30" s="164"/>
      <c r="AX30" s="164"/>
      <c r="AY30" s="164"/>
      <c r="AZ30" s="164"/>
      <c r="BA30" s="164"/>
      <c r="BB30" s="160">
        <f>AR30*AI30</f>
        <v>0</v>
      </c>
      <c r="BC30" s="161"/>
      <c r="BD30" s="161"/>
      <c r="BE30" s="161"/>
      <c r="BF30" s="161"/>
      <c r="BG30" s="161"/>
      <c r="BH30" s="161"/>
      <c r="BI30" s="161"/>
      <c r="BJ30" s="161"/>
      <c r="BK30" s="161"/>
      <c r="BL30" s="162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>
        <v>30</v>
      </c>
      <c r="CD30" s="150"/>
      <c r="CE30" s="150"/>
      <c r="CF30" s="150"/>
      <c r="CG30" s="150"/>
      <c r="CH30" s="150"/>
      <c r="CI30" s="150"/>
      <c r="CJ30" s="150"/>
      <c r="CK30" s="139">
        <f>BB30*CC30/100</f>
        <v>0</v>
      </c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73"/>
      <c r="DD30" s="160">
        <f>BB30+BU30+CK30+CS30+DC30</f>
        <v>0</v>
      </c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2"/>
      <c r="DQ30" s="150"/>
      <c r="DR30" s="150"/>
      <c r="DS30" s="150"/>
      <c r="DT30" s="150"/>
      <c r="DU30" s="150"/>
      <c r="DV30" s="150"/>
      <c r="DW30" s="150"/>
      <c r="DX30" s="150"/>
    </row>
    <row r="31" spans="1:128" ht="12.75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</row>
    <row r="32" spans="1:128" ht="12.75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4"/>
      <c r="DR32" s="54"/>
      <c r="DS32" s="54"/>
      <c r="DT32" s="54"/>
      <c r="DU32" s="54"/>
      <c r="DV32" s="54"/>
      <c r="DW32" s="54"/>
      <c r="DX32" s="54"/>
    </row>
    <row r="33" spans="1:128" ht="12.75" x14ac:dyDescent="0.2">
      <c r="A33" s="14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54"/>
      <c r="AM33" s="54"/>
      <c r="AN33" s="54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54"/>
      <c r="BO33" s="54"/>
      <c r="BP33" s="54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7"/>
      <c r="DR33" s="57"/>
      <c r="DS33" s="57"/>
      <c r="DT33" s="57"/>
      <c r="DU33" s="57"/>
      <c r="DV33" s="57"/>
      <c r="DW33" s="57"/>
      <c r="DX33" s="57"/>
    </row>
    <row r="34" spans="1:128" ht="12.75" x14ac:dyDescent="0.2">
      <c r="A34" s="57"/>
      <c r="B34" s="57"/>
      <c r="C34" s="57"/>
      <c r="D34" s="57"/>
      <c r="E34" s="59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57"/>
      <c r="R34" s="63"/>
      <c r="S34" s="57"/>
      <c r="T34" s="57"/>
      <c r="U34" s="61"/>
      <c r="V34" s="61"/>
      <c r="W34" s="137" t="s">
        <v>75</v>
      </c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57"/>
      <c r="AM34" s="57"/>
      <c r="AN34" s="57"/>
      <c r="AO34" s="138" t="s">
        <v>85</v>
      </c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57"/>
      <c r="BO34" s="57"/>
      <c r="BP34" s="57"/>
      <c r="BQ34" s="137" t="s">
        <v>94</v>
      </c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4"/>
      <c r="DR34" s="54"/>
      <c r="DS34" s="54"/>
      <c r="DT34" s="54"/>
      <c r="DU34" s="54"/>
      <c r="DV34" s="54"/>
      <c r="DW34" s="54"/>
      <c r="DX34" s="54"/>
    </row>
    <row r="35" spans="1:128" ht="12.75" x14ac:dyDescent="0.2">
      <c r="A35" s="54"/>
      <c r="B35" s="54"/>
      <c r="C35" s="54"/>
      <c r="D35" s="5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4"/>
      <c r="R35" s="64"/>
      <c r="S35" s="54"/>
      <c r="T35" s="54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 t="s">
        <v>86</v>
      </c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</row>
    <row r="36" spans="1:128" ht="12.75" x14ac:dyDescent="0.2">
      <c r="A36" s="149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2" t="s">
        <v>18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54"/>
      <c r="AM36" s="54"/>
      <c r="AN36" s="54"/>
      <c r="AO36" s="67" t="s">
        <v>86</v>
      </c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67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7"/>
      <c r="DR36" s="57"/>
      <c r="DS36" s="57"/>
      <c r="DT36" s="57"/>
      <c r="DU36" s="57"/>
      <c r="DV36" s="57"/>
      <c r="DW36" s="57"/>
      <c r="DX36" s="57"/>
    </row>
    <row r="37" spans="1:128" ht="12.75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137" t="s">
        <v>75</v>
      </c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57"/>
      <c r="AM37" s="57"/>
      <c r="AN37" s="57"/>
      <c r="AO37" s="138" t="s">
        <v>87</v>
      </c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8"/>
      <c r="DR37" s="58"/>
      <c r="DS37" s="58"/>
      <c r="DT37" s="58"/>
      <c r="DU37" s="58"/>
      <c r="DV37" s="58"/>
      <c r="DW37" s="58"/>
      <c r="DX37" s="58"/>
    </row>
    <row r="38" spans="1:128" ht="12.75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</row>
  </sheetData>
  <mergeCells count="106">
    <mergeCell ref="DF12:DG12"/>
    <mergeCell ref="DI12:DN12"/>
    <mergeCell ref="DQ12:DR12"/>
    <mergeCell ref="DV12:DX12"/>
    <mergeCell ref="O13:V13"/>
    <mergeCell ref="Y13:AA13"/>
    <mergeCell ref="AC13:AJ13"/>
    <mergeCell ref="CP13:DS13"/>
    <mergeCell ref="DI5:DX5"/>
    <mergeCell ref="DI6:DX6"/>
    <mergeCell ref="A7:CN7"/>
    <mergeCell ref="DI7:DX7"/>
    <mergeCell ref="A8:CN8"/>
    <mergeCell ref="L10:AH11"/>
    <mergeCell ref="AJ10:BG10"/>
    <mergeCell ref="BH10:BU10"/>
    <mergeCell ref="AJ11:BG11"/>
    <mergeCell ref="BH11:BU11"/>
    <mergeCell ref="DQ15:DX15"/>
    <mergeCell ref="A16:N16"/>
    <mergeCell ref="O16:R16"/>
    <mergeCell ref="S16:AH16"/>
    <mergeCell ref="AI16:AQ16"/>
    <mergeCell ref="AR16:BA16"/>
    <mergeCell ref="BB16:BL16"/>
    <mergeCell ref="BM16:BT16"/>
    <mergeCell ref="BU16:CB16"/>
    <mergeCell ref="CC16:CJ16"/>
    <mergeCell ref="AI15:AQ15"/>
    <mergeCell ref="AR15:BA15"/>
    <mergeCell ref="BB15:BL15"/>
    <mergeCell ref="BM15:CR15"/>
    <mergeCell ref="CS15:DC15"/>
    <mergeCell ref="DD15:DP15"/>
    <mergeCell ref="A15:R15"/>
    <mergeCell ref="S15:AH15"/>
    <mergeCell ref="CK16:CR16"/>
    <mergeCell ref="CS16:DB16"/>
    <mergeCell ref="DD16:DP16"/>
    <mergeCell ref="DQ16:DX16"/>
    <mergeCell ref="A17:N17"/>
    <mergeCell ref="O17:R17"/>
    <mergeCell ref="S17:AH17"/>
    <mergeCell ref="AI17:AQ17"/>
    <mergeCell ref="AR17:BA17"/>
    <mergeCell ref="BB17:BL17"/>
    <mergeCell ref="DQ17:DX17"/>
    <mergeCell ref="A18:N18"/>
    <mergeCell ref="O18:R18"/>
    <mergeCell ref="S18:AH18"/>
    <mergeCell ref="AI18:AQ18"/>
    <mergeCell ref="AR18:BA18"/>
    <mergeCell ref="BB18:BL18"/>
    <mergeCell ref="BM18:BT18"/>
    <mergeCell ref="BU18:CB18"/>
    <mergeCell ref="CC18:CJ18"/>
    <mergeCell ref="BM17:BT17"/>
    <mergeCell ref="BU17:CB17"/>
    <mergeCell ref="CC17:CJ17"/>
    <mergeCell ref="CK17:CR17"/>
    <mergeCell ref="CS17:DB17"/>
    <mergeCell ref="DD17:DP17"/>
    <mergeCell ref="CK18:CR18"/>
    <mergeCell ref="CS18:DB18"/>
    <mergeCell ref="DD18:DP18"/>
    <mergeCell ref="DQ18:DX18"/>
    <mergeCell ref="A19:N19"/>
    <mergeCell ref="O19:R19"/>
    <mergeCell ref="S19:AH19"/>
    <mergeCell ref="AI19:AQ19"/>
    <mergeCell ref="AR19:BA19"/>
    <mergeCell ref="BB19:BL19"/>
    <mergeCell ref="CS30:DB30"/>
    <mergeCell ref="DD30:DP30"/>
    <mergeCell ref="DQ30:DX30"/>
    <mergeCell ref="DQ19:DX19"/>
    <mergeCell ref="A30:N30"/>
    <mergeCell ref="O30:R30"/>
    <mergeCell ref="S30:AH30"/>
    <mergeCell ref="AI30:AQ30"/>
    <mergeCell ref="AR30:BA30"/>
    <mergeCell ref="BB30:BL30"/>
    <mergeCell ref="BM30:BT30"/>
    <mergeCell ref="BU30:CB30"/>
    <mergeCell ref="CC30:CJ30"/>
    <mergeCell ref="BM19:BT19"/>
    <mergeCell ref="BU19:CB19"/>
    <mergeCell ref="CC19:CJ19"/>
    <mergeCell ref="CS19:DB19"/>
    <mergeCell ref="DD19:DP19"/>
    <mergeCell ref="S20:AG20"/>
    <mergeCell ref="S21:AH21"/>
    <mergeCell ref="AO34:BM34"/>
    <mergeCell ref="BQ34:CR34"/>
    <mergeCell ref="A36:V36"/>
    <mergeCell ref="W36:AK36"/>
    <mergeCell ref="BQ36:CQ36"/>
    <mergeCell ref="W37:AK37"/>
    <mergeCell ref="AO37:CR37"/>
    <mergeCell ref="CK30:CR30"/>
    <mergeCell ref="W34:AK34"/>
    <mergeCell ref="A33:V33"/>
    <mergeCell ref="W33:AK33"/>
    <mergeCell ref="AO33:BM33"/>
    <mergeCell ref="BQ33:CR33"/>
    <mergeCell ref="CK19:CR19"/>
  </mergeCells>
  <pageMargins left="0.11811023622047245" right="0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01.01.15  </vt:lpstr>
      <vt:lpstr>01.12.14.расч.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2014-10-31T07:33:07Z</cp:lastPrinted>
  <dcterms:created xsi:type="dcterms:W3CDTF">2013-01-25T08:43:23Z</dcterms:created>
  <dcterms:modified xsi:type="dcterms:W3CDTF">2014-10-31T07:34:10Z</dcterms:modified>
</cp:coreProperties>
</file>